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Š K O L A\FINANCIJSKI  IZVJEŠTAJI\Financijski izvještaji za 2025\1.1.2025.-31.12.2025\WEB OBJAVA\"/>
    </mc:Choice>
  </mc:AlternateContent>
  <xr:revisionPtr revIDLastSave="0" documentId="13_ncr:1_{D036EB0E-27D0-4D00-804F-0A85ABAFE00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s="1"/>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E170" i="9"/>
  <c r="B170" i="9" s="1"/>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G162" i="9"/>
  <c r="F162" i="9"/>
  <c r="E162" i="9"/>
  <c r="B162" i="9" s="1"/>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F150" i="9"/>
  <c r="E150" i="9"/>
  <c r="B150" i="9" s="1"/>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E136" i="9"/>
  <c r="B136" i="9" s="1"/>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E124" i="9"/>
  <c r="B124" i="9" s="1"/>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E116" i="9"/>
  <c r="B116" i="9" s="1"/>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E108" i="9"/>
  <c r="B108" i="9" s="1"/>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E100" i="9"/>
  <c r="B100" i="9" s="1"/>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G84" i="9"/>
  <c r="F84" i="9"/>
  <c r="E84" i="9"/>
  <c r="B84" i="9" s="1"/>
  <c r="H83" i="9"/>
  <c r="G83" i="9"/>
  <c r="F83" i="9"/>
  <c r="E83" i="9"/>
  <c r="B83" i="9" s="1"/>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G76" i="9"/>
  <c r="F76" i="9"/>
  <c r="E76" i="9"/>
  <c r="B76" i="9" s="1"/>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G69" i="9"/>
  <c r="F69" i="9"/>
  <c r="E69" i="9"/>
  <c r="B69" i="9" s="1"/>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F45" i="9"/>
  <c r="E45" i="9"/>
  <c r="B45" i="9" s="1"/>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E26" i="9" s="1"/>
  <c r="B26" i="9" s="1"/>
  <c r="G26" i="9"/>
  <c r="F26" i="9"/>
  <c r="H25" i="9"/>
  <c r="G25" i="9"/>
  <c r="F25" i="9"/>
  <c r="E25" i="9"/>
  <c r="B25" i="9" s="1"/>
  <c r="F24" i="9"/>
  <c r="F4" i="9"/>
  <c r="O3" i="9"/>
  <c r="G296" i="9" s="1"/>
  <c r="E296" i="9" s="1"/>
  <c r="I3" i="9"/>
  <c r="H3" i="9"/>
  <c r="G3" i="9"/>
  <c r="D104" i="8"/>
  <c r="D97" i="8"/>
  <c r="C1674" i="1" s="1"/>
  <c r="G1674" i="1" s="1"/>
  <c r="D92" i="8"/>
  <c r="D87" i="8"/>
  <c r="C1664" i="1" s="1"/>
  <c r="G1664" i="1" s="1"/>
  <c r="D82" i="8"/>
  <c r="D77" i="8"/>
  <c r="C1654" i="1" s="1"/>
  <c r="G1654" i="1" s="1"/>
  <c r="D72" i="8"/>
  <c r="D67" i="8"/>
  <c r="C1644" i="1" s="1"/>
  <c r="G1644" i="1" s="1"/>
  <c r="D62" i="8"/>
  <c r="D57" i="8"/>
  <c r="C1634" i="1" s="1"/>
  <c r="G1634" i="1" s="1"/>
  <c r="D52" i="8"/>
  <c r="D46" i="8"/>
  <c r="C1623" i="1" s="1"/>
  <c r="D37" i="8"/>
  <c r="D27" i="8"/>
  <c r="D18" i="8"/>
  <c r="D8" i="8"/>
  <c r="E44" i="7"/>
  <c r="D44" i="7"/>
  <c r="E39" i="7"/>
  <c r="D39" i="7"/>
  <c r="E38" i="7"/>
  <c r="D38" i="7"/>
  <c r="E30" i="7"/>
  <c r="D30" i="7"/>
  <c r="E23" i="7"/>
  <c r="D23" i="7"/>
  <c r="E22" i="7"/>
  <c r="D22" i="7"/>
  <c r="E14" i="7"/>
  <c r="D14" i="7"/>
  <c r="E7" i="7"/>
  <c r="D1540" i="1" s="1"/>
  <c r="H1540" i="1" s="1"/>
  <c r="D7" i="7"/>
  <c r="E6" i="7"/>
  <c r="D1539" i="1" s="1"/>
  <c r="H1539" i="1" s="1"/>
  <c r="D6" i="7"/>
  <c r="E5" i="7"/>
  <c r="D1538" i="1" s="1"/>
  <c r="H1538" i="1"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H1264" i="1" s="1"/>
  <c r="D260" i="5"/>
  <c r="F259" i="5"/>
  <c r="F258" i="5"/>
  <c r="F257" i="5"/>
  <c r="E256" i="5"/>
  <c r="D1260" i="1" s="1"/>
  <c r="D256" i="5"/>
  <c r="D255" i="5" s="1"/>
  <c r="F255" i="5" s="1"/>
  <c r="F254" i="5"/>
  <c r="F253" i="5"/>
  <c r="E252" i="5"/>
  <c r="D1256" i="1" s="1"/>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148" i="1" s="1"/>
  <c r="H1148" i="1" s="1"/>
  <c r="D143" i="5"/>
  <c r="F143" i="5" s="1"/>
  <c r="F142" i="5"/>
  <c r="F141" i="5"/>
  <c r="F140" i="5"/>
  <c r="F139" i="5"/>
  <c r="F138" i="5"/>
  <c r="F137" i="5"/>
  <c r="E136" i="5"/>
  <c r="E135" i="5" s="1"/>
  <c r="D1140" i="1" s="1"/>
  <c r="H1140" i="1" s="1"/>
  <c r="D136" i="5"/>
  <c r="F136" i="5" s="1"/>
  <c r="D135" i="5"/>
  <c r="F135" i="5" s="1"/>
  <c r="F134" i="5"/>
  <c r="F133" i="5"/>
  <c r="F132" i="5"/>
  <c r="F131" i="5"/>
  <c r="F130" i="5"/>
  <c r="F129" i="5"/>
  <c r="F128" i="5"/>
  <c r="E127" i="5"/>
  <c r="D1132" i="1" s="1"/>
  <c r="H1132" i="1" s="1"/>
  <c r="D127" i="5"/>
  <c r="F127" i="5" s="1"/>
  <c r="F126" i="5"/>
  <c r="F125" i="5"/>
  <c r="F124" i="5"/>
  <c r="F123" i="5"/>
  <c r="F122" i="5"/>
  <c r="F121" i="5"/>
  <c r="E120" i="5"/>
  <c r="E119" i="5" s="1"/>
  <c r="D1124" i="1" s="1"/>
  <c r="H1124" i="1"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D1076" i="1" s="1"/>
  <c r="H1076" i="1" s="1"/>
  <c r="D71" i="5"/>
  <c r="D70" i="5" s="1"/>
  <c r="E70" i="5"/>
  <c r="D1075" i="1" s="1"/>
  <c r="F68" i="5"/>
  <c r="F67" i="5"/>
  <c r="F66" i="5"/>
  <c r="F65" i="5"/>
  <c r="F64" i="5"/>
  <c r="E63" i="5"/>
  <c r="D1068" i="1" s="1"/>
  <c r="H1068" i="1" s="1"/>
  <c r="D63" i="5"/>
  <c r="F63" i="5" s="1"/>
  <c r="F62" i="5"/>
  <c r="F61" i="5"/>
  <c r="F60" i="5"/>
  <c r="F59" i="5"/>
  <c r="F58" i="5"/>
  <c r="F57" i="5"/>
  <c r="E56" i="5"/>
  <c r="D1061" i="1" s="1"/>
  <c r="H1061" i="1" s="1"/>
  <c r="D56" i="5"/>
  <c r="F55" i="5"/>
  <c r="F54" i="5"/>
  <c r="F53" i="5"/>
  <c r="E52" i="5"/>
  <c r="D52" i="5"/>
  <c r="F52" i="5" s="1"/>
  <c r="F51" i="5"/>
  <c r="F50" i="5"/>
  <c r="F49" i="5"/>
  <c r="F48" i="5"/>
  <c r="F47" i="5"/>
  <c r="F46" i="5"/>
  <c r="E45" i="5"/>
  <c r="D45" i="5"/>
  <c r="F45" i="5" s="1"/>
  <c r="F44" i="5"/>
  <c r="F43" i="5"/>
  <c r="F42" i="5"/>
  <c r="E41" i="5"/>
  <c r="D1046" i="1" s="1"/>
  <c r="H1046" i="1" s="1"/>
  <c r="D41" i="5"/>
  <c r="F41" i="5" s="1"/>
  <c r="F40" i="5"/>
  <c r="F39" i="5"/>
  <c r="F38" i="5"/>
  <c r="F37" i="5"/>
  <c r="F36" i="5"/>
  <c r="E35" i="5"/>
  <c r="D35" i="5"/>
  <c r="F35" i="5" s="1"/>
  <c r="F34" i="5"/>
  <c r="F33" i="5"/>
  <c r="F32" i="5"/>
  <c r="F31" i="5"/>
  <c r="F30" i="5"/>
  <c r="E29" i="5"/>
  <c r="D1034" i="1" s="1"/>
  <c r="H1034" i="1" s="1"/>
  <c r="D29" i="5"/>
  <c r="F28" i="5"/>
  <c r="F27" i="5"/>
  <c r="F26" i="5"/>
  <c r="F25" i="5"/>
  <c r="F24" i="5"/>
  <c r="F23" i="5"/>
  <c r="F22" i="5"/>
  <c r="F21" i="5"/>
  <c r="F20" i="5"/>
  <c r="E19" i="5"/>
  <c r="D19" i="5"/>
  <c r="F19" i="5" s="1"/>
  <c r="F18" i="5"/>
  <c r="F17" i="5"/>
  <c r="F16" i="5"/>
  <c r="F15" i="5"/>
  <c r="F14" i="5"/>
  <c r="E13" i="5"/>
  <c r="D1018" i="1" s="1"/>
  <c r="H1018" i="1" s="1"/>
  <c r="D13" i="5"/>
  <c r="D12" i="5" s="1"/>
  <c r="E12" i="5"/>
  <c r="D1017" i="1" s="1"/>
  <c r="H1017" i="1" s="1"/>
  <c r="F11" i="5"/>
  <c r="F10" i="5"/>
  <c r="F9" i="5"/>
  <c r="E8" i="5"/>
  <c r="E7" i="5" s="1"/>
  <c r="D1012"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D623" i="1" s="1"/>
  <c r="H623" i="1" s="1"/>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D591" i="1" s="1"/>
  <c r="H591" i="1"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H544" i="1" s="1"/>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3" i="1" s="1"/>
  <c r="H523" i="1" s="1"/>
  <c r="D529" i="4"/>
  <c r="F529" i="4" s="1"/>
  <c r="F528" i="4"/>
  <c r="F527" i="4"/>
  <c r="E526" i="4"/>
  <c r="D520" i="1" s="1"/>
  <c r="H520" i="1" s="1"/>
  <c r="D526" i="4"/>
  <c r="F526" i="4" s="1"/>
  <c r="F525" i="4"/>
  <c r="F524" i="4"/>
  <c r="E523" i="4"/>
  <c r="E522" i="4" s="1"/>
  <c r="D516" i="1" s="1"/>
  <c r="H516" i="1" s="1"/>
  <c r="D523" i="4"/>
  <c r="F523" i="4" s="1"/>
  <c r="D522" i="4"/>
  <c r="F522"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496" i="1" s="1"/>
  <c r="H496" i="1" s="1"/>
  <c r="D502" i="4"/>
  <c r="F502" i="4" s="1"/>
  <c r="F501" i="4"/>
  <c r="F500" i="4"/>
  <c r="F499" i="4"/>
  <c r="F498" i="4"/>
  <c r="E497" i="4"/>
  <c r="D491" i="1" s="1"/>
  <c r="H491" i="1" s="1"/>
  <c r="D497" i="4"/>
  <c r="F497" i="4" s="1"/>
  <c r="F496" i="4"/>
  <c r="F495" i="4"/>
  <c r="F494" i="4"/>
  <c r="F493" i="4"/>
  <c r="E492" i="4"/>
  <c r="D492" i="4"/>
  <c r="D491" i="4" s="1"/>
  <c r="F491" i="4" s="1"/>
  <c r="E491" i="4"/>
  <c r="D485" i="1" s="1"/>
  <c r="H485" i="1" s="1"/>
  <c r="F490" i="4"/>
  <c r="F489" i="4"/>
  <c r="E488" i="4"/>
  <c r="D482" i="1" s="1"/>
  <c r="H482" i="1" s="1"/>
  <c r="D488" i="4"/>
  <c r="F488" i="4" s="1"/>
  <c r="F487" i="4"/>
  <c r="F486" i="4"/>
  <c r="E485" i="4"/>
  <c r="D479" i="1" s="1"/>
  <c r="H479" i="1" s="1"/>
  <c r="D485" i="4"/>
  <c r="F485" i="4" s="1"/>
  <c r="F484" i="4"/>
  <c r="F483" i="4"/>
  <c r="F482" i="4"/>
  <c r="F481" i="4"/>
  <c r="E480" i="4"/>
  <c r="D480" i="4"/>
  <c r="D479" i="4" s="1"/>
  <c r="F479" i="4" s="1"/>
  <c r="E479" i="4"/>
  <c r="D473" i="1" s="1"/>
  <c r="H473" i="1" s="1"/>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E431" i="4"/>
  <c r="E428" i="4"/>
  <c r="D423" i="1" s="1"/>
  <c r="D428" i="4"/>
  <c r="E427" i="4"/>
  <c r="D422" i="1" s="1"/>
  <c r="D427" i="4"/>
  <c r="D648" i="4" s="1"/>
  <c r="F648" i="4" s="1"/>
  <c r="E426" i="4"/>
  <c r="E647" i="4" s="1"/>
  <c r="D641" i="1" s="1"/>
  <c r="H641" i="1" s="1"/>
  <c r="D426" i="4"/>
  <c r="D647" i="4" s="1"/>
  <c r="F421" i="4"/>
  <c r="F420" i="4"/>
  <c r="F419" i="4"/>
  <c r="F416" i="4"/>
  <c r="F415" i="4"/>
  <c r="F414" i="4"/>
  <c r="F413" i="4"/>
  <c r="E412" i="4"/>
  <c r="D412" i="4"/>
  <c r="F411" i="4"/>
  <c r="E410" i="4"/>
  <c r="D410" i="4"/>
  <c r="F410" i="4" s="1"/>
  <c r="F409" i="4"/>
  <c r="F408" i="4"/>
  <c r="E407" i="4"/>
  <c r="D402" i="1" s="1"/>
  <c r="D407" i="4"/>
  <c r="D406" i="4" s="1"/>
  <c r="F406" i="4" s="1"/>
  <c r="E406" i="4"/>
  <c r="D401" i="1"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D362" i="4"/>
  <c r="F362" i="4" s="1"/>
  <c r="D361" i="4"/>
  <c r="F361" i="4" s="1"/>
  <c r="F359" i="4"/>
  <c r="E358" i="4"/>
  <c r="D353" i="1" s="1"/>
  <c r="D358" i="4"/>
  <c r="F358" i="4" s="1"/>
  <c r="F357" i="4"/>
  <c r="F356" i="4"/>
  <c r="E355" i="4"/>
  <c r="D350" i="1" s="1"/>
  <c r="D355" i="4"/>
  <c r="D354" i="4" s="1"/>
  <c r="F354" i="4" s="1"/>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10" i="4" s="1"/>
  <c r="D309" i="4"/>
  <c r="F309"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4" i="4" s="1"/>
  <c r="F133" i="4"/>
  <c r="F132" i="4"/>
  <c r="F131" i="4"/>
  <c r="F130" i="4"/>
  <c r="E129" i="4"/>
  <c r="D129" i="4"/>
  <c r="F128" i="4"/>
  <c r="F127" i="4"/>
  <c r="E126" i="4"/>
  <c r="D126" i="4"/>
  <c r="D125"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H28" i="3"/>
  <c r="G28" i="3"/>
  <c r="B28" i="3"/>
  <c r="I27" i="3"/>
  <c r="H27" i="3"/>
  <c r="G27" i="3"/>
  <c r="B27" i="3"/>
  <c r="G25" i="3"/>
  <c r="B25" i="3"/>
  <c r="G24" i="3"/>
  <c r="B24" i="3"/>
  <c r="G23" i="3"/>
  <c r="B23" i="3"/>
  <c r="I22"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C1679" i="1"/>
  <c r="H1679" i="1" s="1"/>
  <c r="C1678" i="1"/>
  <c r="G1678" i="1" s="1"/>
  <c r="G1677" i="1"/>
  <c r="C1677" i="1"/>
  <c r="H1677" i="1" s="1"/>
  <c r="C1676" i="1"/>
  <c r="G1676" i="1" s="1"/>
  <c r="C1675" i="1"/>
  <c r="H1675" i="1" s="1"/>
  <c r="C1673" i="1"/>
  <c r="H1673" i="1" s="1"/>
  <c r="C1672" i="1"/>
  <c r="G1672" i="1" s="1"/>
  <c r="C1671" i="1"/>
  <c r="H1671" i="1" s="1"/>
  <c r="C1670" i="1"/>
  <c r="G1670" i="1" s="1"/>
  <c r="C1669" i="1"/>
  <c r="H1669" i="1" s="1"/>
  <c r="C1668" i="1"/>
  <c r="G1668" i="1" s="1"/>
  <c r="C1667" i="1"/>
  <c r="H1667" i="1" s="1"/>
  <c r="C1666" i="1"/>
  <c r="G1666" i="1" s="1"/>
  <c r="C1665" i="1"/>
  <c r="H1665" i="1" s="1"/>
  <c r="G1663" i="1"/>
  <c r="C1663" i="1"/>
  <c r="H1663" i="1" s="1"/>
  <c r="C1662" i="1"/>
  <c r="G1662" i="1" s="1"/>
  <c r="C1661" i="1"/>
  <c r="H1661" i="1" s="1"/>
  <c r="C1660" i="1"/>
  <c r="G1660" i="1" s="1"/>
  <c r="G1659" i="1"/>
  <c r="C1659" i="1"/>
  <c r="H1659" i="1" s="1"/>
  <c r="C1658" i="1"/>
  <c r="G1658" i="1" s="1"/>
  <c r="G1657" i="1"/>
  <c r="C1657" i="1"/>
  <c r="H1657" i="1" s="1"/>
  <c r="C1656" i="1"/>
  <c r="G1656" i="1" s="1"/>
  <c r="C1655" i="1"/>
  <c r="H1655" i="1" s="1"/>
  <c r="G1653" i="1"/>
  <c r="C1653" i="1"/>
  <c r="H1653" i="1" s="1"/>
  <c r="C1652" i="1"/>
  <c r="G1652" i="1" s="1"/>
  <c r="C1651" i="1"/>
  <c r="H1651" i="1" s="1"/>
  <c r="C1650" i="1"/>
  <c r="G1650" i="1" s="1"/>
  <c r="C1649" i="1"/>
  <c r="H1649" i="1" s="1"/>
  <c r="C1648" i="1"/>
  <c r="G1648" i="1" s="1"/>
  <c r="C1647" i="1"/>
  <c r="H1647" i="1" s="1"/>
  <c r="C1646" i="1"/>
  <c r="G1646" i="1" s="1"/>
  <c r="C1645" i="1"/>
  <c r="H1645" i="1" s="1"/>
  <c r="G1643" i="1"/>
  <c r="C1643" i="1"/>
  <c r="H1643" i="1" s="1"/>
  <c r="C1642" i="1"/>
  <c r="G1642" i="1" s="1"/>
  <c r="C1641" i="1"/>
  <c r="H1641" i="1" s="1"/>
  <c r="C1640" i="1"/>
  <c r="G1640" i="1" s="1"/>
  <c r="C1639" i="1"/>
  <c r="H1639" i="1" s="1"/>
  <c r="C1638" i="1"/>
  <c r="G1638" i="1" s="1"/>
  <c r="C1637" i="1"/>
  <c r="H1637" i="1" s="1"/>
  <c r="C1636" i="1"/>
  <c r="G1636" i="1" s="1"/>
  <c r="C1635" i="1"/>
  <c r="H1635" i="1" s="1"/>
  <c r="G1633" i="1"/>
  <c r="C1633" i="1"/>
  <c r="H1633" i="1" s="1"/>
  <c r="C1632" i="1"/>
  <c r="G1632" i="1" s="1"/>
  <c r="C1631" i="1"/>
  <c r="H1631" i="1" s="1"/>
  <c r="C1630" i="1"/>
  <c r="G1630" i="1" s="1"/>
  <c r="C1629" i="1"/>
  <c r="H1629" i="1" s="1"/>
  <c r="G1627" i="1"/>
  <c r="C1627" i="1"/>
  <c r="H1627" i="1" s="1"/>
  <c r="C1626" i="1"/>
  <c r="G1626" i="1" s="1"/>
  <c r="C1625" i="1"/>
  <c r="H1625" i="1" s="1"/>
  <c r="C1624" i="1"/>
  <c r="G1624" i="1" s="1"/>
  <c r="H1620" i="1"/>
  <c r="C1620" i="1"/>
  <c r="G1620" i="1" s="1"/>
  <c r="C1619" i="1"/>
  <c r="H1619" i="1" s="1"/>
  <c r="H1618" i="1"/>
  <c r="C1618" i="1"/>
  <c r="G1618" i="1" s="1"/>
  <c r="C1617" i="1"/>
  <c r="H1617" i="1" s="1"/>
  <c r="C1616" i="1"/>
  <c r="G1616" i="1" s="1"/>
  <c r="G1615" i="1"/>
  <c r="C1615" i="1"/>
  <c r="H1615" i="1" s="1"/>
  <c r="C1614" i="1"/>
  <c r="G1614" i="1" s="1"/>
  <c r="C1613" i="1"/>
  <c r="H1613" i="1" s="1"/>
  <c r="C1612" i="1"/>
  <c r="G1612" i="1" s="1"/>
  <c r="C1611" i="1"/>
  <c r="H1611" i="1" s="1"/>
  <c r="C1610" i="1"/>
  <c r="G1610" i="1" s="1"/>
  <c r="C1609" i="1"/>
  <c r="H1609" i="1" s="1"/>
  <c r="C1608" i="1"/>
  <c r="G1608" i="1" s="1"/>
  <c r="C1607" i="1"/>
  <c r="H1607" i="1" s="1"/>
  <c r="C1606" i="1"/>
  <c r="G1606" i="1" s="1"/>
  <c r="C1605" i="1"/>
  <c r="H1605" i="1" s="1"/>
  <c r="C1604" i="1"/>
  <c r="G1604" i="1" s="1"/>
  <c r="C1603" i="1"/>
  <c r="H1603" i="1" s="1"/>
  <c r="G1601" i="1"/>
  <c r="C1601" i="1"/>
  <c r="H1601" i="1" s="1"/>
  <c r="C1600" i="1"/>
  <c r="G1600" i="1" s="1"/>
  <c r="G1599" i="1"/>
  <c r="C1599" i="1"/>
  <c r="H1599" i="1" s="1"/>
  <c r="C1598" i="1"/>
  <c r="G1598" i="1" s="1"/>
  <c r="G1597" i="1"/>
  <c r="C1597" i="1"/>
  <c r="H1597" i="1" s="1"/>
  <c r="H1596" i="1"/>
  <c r="C1596" i="1"/>
  <c r="G1596" i="1" s="1"/>
  <c r="C1595" i="1"/>
  <c r="H1595" i="1" s="1"/>
  <c r="C1594" i="1"/>
  <c r="G1594" i="1" s="1"/>
  <c r="G1593" i="1"/>
  <c r="C1593" i="1"/>
  <c r="H1593" i="1" s="1"/>
  <c r="H1592" i="1"/>
  <c r="C1592" i="1"/>
  <c r="G1592" i="1" s="1"/>
  <c r="G1591" i="1"/>
  <c r="C1591" i="1"/>
  <c r="H1591" i="1" s="1"/>
  <c r="H1590" i="1"/>
  <c r="C1590" i="1"/>
  <c r="G1590" i="1" s="1"/>
  <c r="G1589" i="1"/>
  <c r="C1589" i="1"/>
  <c r="H1589" i="1" s="1"/>
  <c r="C1588" i="1"/>
  <c r="G1588" i="1" s="1"/>
  <c r="C1587" i="1"/>
  <c r="H1587" i="1" s="1"/>
  <c r="C1586" i="1"/>
  <c r="G1586"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D1542" i="1"/>
  <c r="J1542" i="1" s="1"/>
  <c r="C1542" i="1"/>
  <c r="H1541" i="1"/>
  <c r="D1541" i="1"/>
  <c r="J1541" i="1" s="1"/>
  <c r="C1541" i="1"/>
  <c r="G1541" i="1" s="1"/>
  <c r="I1541" i="1" s="1"/>
  <c r="C1540" i="1"/>
  <c r="C1539" i="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D1522" i="1"/>
  <c r="H1522" i="1" s="1"/>
  <c r="C1522" i="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D1510" i="1"/>
  <c r="H1510" i="1" s="1"/>
  <c r="C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C1443" i="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C1395" i="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C1342" i="1"/>
  <c r="G1342" i="1" s="1"/>
  <c r="D1341" i="1"/>
  <c r="H1341" i="1" s="1"/>
  <c r="C1341" i="1"/>
  <c r="G1341" i="1" s="1"/>
  <c r="D1340" i="1"/>
  <c r="C1340" i="1"/>
  <c r="D1339" i="1"/>
  <c r="H1339" i="1" s="1"/>
  <c r="C1339" i="1"/>
  <c r="G1339" i="1" s="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C1325" i="1"/>
  <c r="D1324" i="1"/>
  <c r="C1324" i="1"/>
  <c r="D1323" i="1"/>
  <c r="C1323" i="1"/>
  <c r="D1322" i="1"/>
  <c r="C1322" i="1"/>
  <c r="D1321" i="1"/>
  <c r="C1321" i="1"/>
  <c r="D1320" i="1"/>
  <c r="C1320" i="1"/>
  <c r="D1319" i="1"/>
  <c r="C1319" i="1"/>
  <c r="D1318" i="1"/>
  <c r="C1318" i="1"/>
  <c r="D1317" i="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C1309" i="1"/>
  <c r="D1308" i="1"/>
  <c r="H1308" i="1" s="1"/>
  <c r="C1308" i="1"/>
  <c r="D1307" i="1"/>
  <c r="C1307" i="1"/>
  <c r="D1306" i="1"/>
  <c r="H1306" i="1" s="1"/>
  <c r="C1306" i="1"/>
  <c r="D1305" i="1"/>
  <c r="H1305" i="1" s="1"/>
  <c r="C1305" i="1"/>
  <c r="D1304" i="1"/>
  <c r="H1304" i="1" s="1"/>
  <c r="C1304" i="1"/>
  <c r="D1303" i="1"/>
  <c r="H1303" i="1" s="1"/>
  <c r="C1303" i="1"/>
  <c r="D1302" i="1"/>
  <c r="H1302" i="1" s="1"/>
  <c r="C1302" i="1"/>
  <c r="C1301" i="1"/>
  <c r="C1300" i="1"/>
  <c r="D1299" i="1"/>
  <c r="H1299" i="1" s="1"/>
  <c r="C1299" i="1"/>
  <c r="D1298" i="1"/>
  <c r="H1298" i="1" s="1"/>
  <c r="C1298" i="1"/>
  <c r="D1297" i="1"/>
  <c r="C1297" i="1"/>
  <c r="D1296" i="1"/>
  <c r="H1296" i="1" s="1"/>
  <c r="C1296" i="1"/>
  <c r="D1295" i="1"/>
  <c r="C1295" i="1"/>
  <c r="D1294" i="1"/>
  <c r="C1294" i="1"/>
  <c r="G1294" i="1" s="1"/>
  <c r="D1293" i="1"/>
  <c r="C1293" i="1"/>
  <c r="G1293" i="1" s="1"/>
  <c r="D1292" i="1"/>
  <c r="C1292" i="1"/>
  <c r="G1292" i="1" s="1"/>
  <c r="D1291" i="1"/>
  <c r="C1291" i="1"/>
  <c r="G1291" i="1" s="1"/>
  <c r="D1290" i="1"/>
  <c r="C1290" i="1"/>
  <c r="G1290" i="1" s="1"/>
  <c r="D1289" i="1"/>
  <c r="C1289" i="1"/>
  <c r="D1288" i="1"/>
  <c r="C1288" i="1"/>
  <c r="G1288" i="1" s="1"/>
  <c r="D1287" i="1"/>
  <c r="C1287" i="1"/>
  <c r="D1286" i="1"/>
  <c r="C1286" i="1"/>
  <c r="G1286" i="1" s="1"/>
  <c r="D1285" i="1"/>
  <c r="C1285" i="1"/>
  <c r="G1285" i="1" s="1"/>
  <c r="D1284" i="1"/>
  <c r="C1284" i="1"/>
  <c r="G1284" i="1" s="1"/>
  <c r="D1283" i="1"/>
  <c r="C1283" i="1"/>
  <c r="G1283" i="1" s="1"/>
  <c r="D1282" i="1"/>
  <c r="C1282" i="1"/>
  <c r="G1282" i="1" s="1"/>
  <c r="D1280" i="1"/>
  <c r="C1280" i="1"/>
  <c r="G1280" i="1" s="1"/>
  <c r="D1279" i="1"/>
  <c r="C1279" i="1"/>
  <c r="G1279"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H1269" i="1" s="1"/>
  <c r="C1269" i="1"/>
  <c r="D1267" i="1"/>
  <c r="H1267" i="1" s="1"/>
  <c r="C1267" i="1"/>
  <c r="G1267" i="1" s="1"/>
  <c r="D1266" i="1"/>
  <c r="H1266" i="1" s="1"/>
  <c r="C1266" i="1"/>
  <c r="G1266" i="1" s="1"/>
  <c r="D1265" i="1"/>
  <c r="H1265" i="1" s="1"/>
  <c r="C1265" i="1"/>
  <c r="C1264" i="1"/>
  <c r="D1263" i="1"/>
  <c r="H1263" i="1" s="1"/>
  <c r="C1263" i="1"/>
  <c r="G1263" i="1" s="1"/>
  <c r="D1262" i="1"/>
  <c r="H1262" i="1" s="1"/>
  <c r="C1262" i="1"/>
  <c r="D1261" i="1"/>
  <c r="C1261" i="1"/>
  <c r="C1260" i="1"/>
  <c r="C1259" i="1"/>
  <c r="D1258" i="1"/>
  <c r="C1258" i="1"/>
  <c r="D1257" i="1"/>
  <c r="H1257" i="1" s="1"/>
  <c r="C1257" i="1"/>
  <c r="G1257" i="1" s="1"/>
  <c r="D1254" i="1"/>
  <c r="H1254" i="1" s="1"/>
  <c r="C1254" i="1"/>
  <c r="D1253" i="1"/>
  <c r="H1253" i="1" s="1"/>
  <c r="C1253" i="1"/>
  <c r="D1252" i="1"/>
  <c r="H1252" i="1" s="1"/>
  <c r="C1252" i="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D1206" i="1"/>
  <c r="C1206" i="1"/>
  <c r="G1206" i="1" s="1"/>
  <c r="D1205" i="1"/>
  <c r="C1205" i="1"/>
  <c r="G1205" i="1" s="1"/>
  <c r="D1204" i="1"/>
  <c r="C1204" i="1"/>
  <c r="G1204" i="1" s="1"/>
  <c r="D1203" i="1"/>
  <c r="C1203" i="1"/>
  <c r="G1203" i="1" s="1"/>
  <c r="D1202" i="1"/>
  <c r="C1202" i="1"/>
  <c r="G1202" i="1" s="1"/>
  <c r="D1201" i="1"/>
  <c r="C1201" i="1"/>
  <c r="G1201" i="1" s="1"/>
  <c r="D1200" i="1"/>
  <c r="H1200" i="1" s="1"/>
  <c r="C1200" i="1"/>
  <c r="G1200" i="1" s="1"/>
  <c r="D1199" i="1"/>
  <c r="H1199" i="1" s="1"/>
  <c r="C1199" i="1"/>
  <c r="G1199" i="1" s="1"/>
  <c r="D1198" i="1"/>
  <c r="H1198" i="1" s="1"/>
  <c r="C1198" i="1"/>
  <c r="D1197" i="1"/>
  <c r="C1197" i="1"/>
  <c r="D1196" i="1"/>
  <c r="C1196" i="1"/>
  <c r="D1195" i="1"/>
  <c r="C1195" i="1"/>
  <c r="D1194" i="1"/>
  <c r="C1194" i="1"/>
  <c r="D1193" i="1"/>
  <c r="C1193" i="1"/>
  <c r="D1192" i="1"/>
  <c r="C1192" i="1"/>
  <c r="D1191" i="1"/>
  <c r="H1191" i="1" s="1"/>
  <c r="C1191" i="1"/>
  <c r="D1190" i="1"/>
  <c r="D1189" i="1"/>
  <c r="H1189" i="1" s="1"/>
  <c r="C1189" i="1"/>
  <c r="D1188" i="1"/>
  <c r="H1188" i="1" s="1"/>
  <c r="C1188" i="1"/>
  <c r="D1187" i="1"/>
  <c r="H1187" i="1" s="1"/>
  <c r="C1187" i="1"/>
  <c r="D1186" i="1"/>
  <c r="H1186" i="1" s="1"/>
  <c r="C1186" i="1"/>
  <c r="D1185" i="1"/>
  <c r="H1185" i="1" s="1"/>
  <c r="C1185" i="1"/>
  <c r="D1184" i="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C1161" i="1"/>
  <c r="D1160" i="1"/>
  <c r="H1160" i="1" s="1"/>
  <c r="C1160" i="1"/>
  <c r="D1159" i="1"/>
  <c r="H1159" i="1" s="1"/>
  <c r="C1159" i="1"/>
  <c r="D1158" i="1"/>
  <c r="H1158" i="1" s="1"/>
  <c r="C1158" i="1"/>
  <c r="D1157" i="1"/>
  <c r="H1157" i="1" s="1"/>
  <c r="C1157" i="1"/>
  <c r="D1156" i="1"/>
  <c r="H1156" i="1" s="1"/>
  <c r="C1156" i="1"/>
  <c r="D1155" i="1"/>
  <c r="D1154" i="1"/>
  <c r="H1154" i="1" s="1"/>
  <c r="C1154" i="1"/>
  <c r="D1153" i="1"/>
  <c r="H1153" i="1" s="1"/>
  <c r="C1153" i="1"/>
  <c r="D1151" i="1"/>
  <c r="H1151" i="1" s="1"/>
  <c r="C1151" i="1"/>
  <c r="G1151" i="1" s="1"/>
  <c r="D1150" i="1"/>
  <c r="H1150" i="1" s="1"/>
  <c r="C1150" i="1"/>
  <c r="G1150" i="1" s="1"/>
  <c r="D1149" i="1"/>
  <c r="H1149" i="1" s="1"/>
  <c r="C1149" i="1"/>
  <c r="G1149" i="1" s="1"/>
  <c r="C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C1141" i="1"/>
  <c r="C1140" i="1"/>
  <c r="H1139" i="1"/>
  <c r="D1139" i="1"/>
  <c r="C1139" i="1"/>
  <c r="G1139" i="1" s="1"/>
  <c r="D1138" i="1"/>
  <c r="H1138" i="1" s="1"/>
  <c r="C1138" i="1"/>
  <c r="D1137" i="1"/>
  <c r="H1137" i="1" s="1"/>
  <c r="C1137" i="1"/>
  <c r="D1136" i="1"/>
  <c r="H1136" i="1" s="1"/>
  <c r="C1136" i="1"/>
  <c r="H1135" i="1"/>
  <c r="D1135" i="1"/>
  <c r="C1135" i="1"/>
  <c r="G1135" i="1" s="1"/>
  <c r="D1134" i="1"/>
  <c r="H1134" i="1" s="1"/>
  <c r="C1134" i="1"/>
  <c r="D1133" i="1"/>
  <c r="H1133" i="1" s="1"/>
  <c r="C1133" i="1"/>
  <c r="C1132" i="1"/>
  <c r="H1131" i="1"/>
  <c r="D1131" i="1"/>
  <c r="C1131" i="1"/>
  <c r="G1131" i="1" s="1"/>
  <c r="D1130" i="1"/>
  <c r="H1130" i="1" s="1"/>
  <c r="C1130" i="1"/>
  <c r="D1129" i="1"/>
  <c r="H1129" i="1" s="1"/>
  <c r="C1129" i="1"/>
  <c r="D1128" i="1"/>
  <c r="H1128" i="1" s="1"/>
  <c r="C1128" i="1"/>
  <c r="H1127" i="1"/>
  <c r="D1127" i="1"/>
  <c r="C1127" i="1"/>
  <c r="G1127" i="1" s="1"/>
  <c r="D1126" i="1"/>
  <c r="H1126" i="1" s="1"/>
  <c r="C1126" i="1"/>
  <c r="C1125" i="1"/>
  <c r="C1124" i="1"/>
  <c r="D1123" i="1"/>
  <c r="H1123" i="1" s="1"/>
  <c r="C1123" i="1"/>
  <c r="D1122" i="1"/>
  <c r="H1122" i="1" s="1"/>
  <c r="C1122" i="1"/>
  <c r="H1121" i="1"/>
  <c r="D1121" i="1"/>
  <c r="C1121" i="1"/>
  <c r="G1121" i="1" s="1"/>
  <c r="D1120" i="1"/>
  <c r="H1120" i="1" s="1"/>
  <c r="C1120" i="1"/>
  <c r="D1119" i="1"/>
  <c r="H1119" i="1" s="1"/>
  <c r="C1119" i="1"/>
  <c r="D1118" i="1"/>
  <c r="H1118" i="1" s="1"/>
  <c r="C1118" i="1"/>
  <c r="H1117" i="1"/>
  <c r="D1117" i="1"/>
  <c r="C1117" i="1"/>
  <c r="G1117" i="1" s="1"/>
  <c r="D1116" i="1"/>
  <c r="H1116" i="1" s="1"/>
  <c r="C1116" i="1"/>
  <c r="D1115" i="1"/>
  <c r="H1115" i="1" s="1"/>
  <c r="C1115" i="1"/>
  <c r="D1114" i="1"/>
  <c r="H1114" i="1" s="1"/>
  <c r="C1114" i="1"/>
  <c r="H1113" i="1"/>
  <c r="D1113" i="1"/>
  <c r="C1113" i="1"/>
  <c r="G1113" i="1" s="1"/>
  <c r="D1112" i="1"/>
  <c r="H1112" i="1" s="1"/>
  <c r="C1112" i="1"/>
  <c r="H1111" i="1"/>
  <c r="D1111" i="1"/>
  <c r="C1111" i="1"/>
  <c r="G1111" i="1" s="1"/>
  <c r="D1110" i="1"/>
  <c r="H1110" i="1" s="1"/>
  <c r="C1110" i="1"/>
  <c r="D1109" i="1"/>
  <c r="H1109" i="1" s="1"/>
  <c r="C1109" i="1"/>
  <c r="D1108" i="1"/>
  <c r="H1108" i="1" s="1"/>
  <c r="C1108" i="1"/>
  <c r="H1107" i="1"/>
  <c r="D1107" i="1"/>
  <c r="C1107" i="1"/>
  <c r="G1107" i="1" s="1"/>
  <c r="D1106" i="1"/>
  <c r="H1106" i="1" s="1"/>
  <c r="C1106" i="1"/>
  <c r="D1105" i="1"/>
  <c r="H1105" i="1" s="1"/>
  <c r="C1105" i="1"/>
  <c r="D1104" i="1"/>
  <c r="H1104" i="1" s="1"/>
  <c r="C1104" i="1"/>
  <c r="H1103" i="1"/>
  <c r="D1103" i="1"/>
  <c r="C1103" i="1"/>
  <c r="G1103" i="1" s="1"/>
  <c r="D1102" i="1"/>
  <c r="H1102" i="1" s="1"/>
  <c r="C1102" i="1"/>
  <c r="D1101" i="1"/>
  <c r="H1101" i="1" s="1"/>
  <c r="C1101" i="1"/>
  <c r="D1100" i="1"/>
  <c r="H1100" i="1" s="1"/>
  <c r="C1100" i="1"/>
  <c r="H1099" i="1"/>
  <c r="D1099" i="1"/>
  <c r="C1099" i="1"/>
  <c r="G1099" i="1" s="1"/>
  <c r="D1098" i="1"/>
  <c r="H1098" i="1" s="1"/>
  <c r="C1098" i="1"/>
  <c r="D1097" i="1"/>
  <c r="H1097" i="1" s="1"/>
  <c r="C1097" i="1"/>
  <c r="D1096" i="1"/>
  <c r="H1096" i="1" s="1"/>
  <c r="C1096" i="1"/>
  <c r="H1095" i="1"/>
  <c r="D1095" i="1"/>
  <c r="C1095" i="1"/>
  <c r="G1095" i="1" s="1"/>
  <c r="D1094" i="1"/>
  <c r="H1094" i="1" s="1"/>
  <c r="C1094" i="1"/>
  <c r="D1093" i="1"/>
  <c r="H1092" i="1"/>
  <c r="D1092" i="1"/>
  <c r="C1092" i="1"/>
  <c r="G1092" i="1" s="1"/>
  <c r="D1091" i="1"/>
  <c r="H1091" i="1" s="1"/>
  <c r="C1091" i="1"/>
  <c r="D1090" i="1"/>
  <c r="H1090" i="1" s="1"/>
  <c r="C1090" i="1"/>
  <c r="D1089" i="1"/>
  <c r="H1089" i="1" s="1"/>
  <c r="C1089" i="1"/>
  <c r="H1088" i="1"/>
  <c r="D1088" i="1"/>
  <c r="C1088" i="1"/>
  <c r="G1088" i="1" s="1"/>
  <c r="D1087" i="1"/>
  <c r="H1087" i="1" s="1"/>
  <c r="C1087" i="1"/>
  <c r="D1086" i="1"/>
  <c r="H1086" i="1" s="1"/>
  <c r="C1086" i="1"/>
  <c r="D1085" i="1"/>
  <c r="H1085" i="1" s="1"/>
  <c r="C1085" i="1"/>
  <c r="D1084" i="1"/>
  <c r="C1084" i="1"/>
  <c r="D1083" i="1"/>
  <c r="C1083" i="1"/>
  <c r="D1082" i="1"/>
  <c r="C1082" i="1"/>
  <c r="D1081" i="1"/>
  <c r="C1081" i="1"/>
  <c r="H1080" i="1"/>
  <c r="D1080" i="1"/>
  <c r="C1080" i="1"/>
  <c r="G1080" i="1" s="1"/>
  <c r="D1079" i="1"/>
  <c r="H1079" i="1" s="1"/>
  <c r="C1079" i="1"/>
  <c r="D1078" i="1"/>
  <c r="H1078" i="1" s="1"/>
  <c r="C1078" i="1"/>
  <c r="D1077" i="1"/>
  <c r="H1077" i="1" s="1"/>
  <c r="C1077" i="1"/>
  <c r="C1076" i="1"/>
  <c r="C1075" i="1"/>
  <c r="D1073" i="1"/>
  <c r="C1073" i="1"/>
  <c r="D1072" i="1"/>
  <c r="H1072" i="1" s="1"/>
  <c r="C1072" i="1"/>
  <c r="D1071" i="1"/>
  <c r="H1071" i="1" s="1"/>
  <c r="C1071" i="1"/>
  <c r="D1070" i="1"/>
  <c r="H1070" i="1" s="1"/>
  <c r="C1070" i="1"/>
  <c r="D1069" i="1"/>
  <c r="H1069" i="1" s="1"/>
  <c r="C1069" i="1"/>
  <c r="C1068" i="1"/>
  <c r="H1067" i="1"/>
  <c r="D1067" i="1"/>
  <c r="C1067" i="1"/>
  <c r="G1067" i="1" s="1"/>
  <c r="D1066" i="1"/>
  <c r="H1066" i="1" s="1"/>
  <c r="C1066" i="1"/>
  <c r="D1065" i="1"/>
  <c r="H1065" i="1" s="1"/>
  <c r="C1065" i="1"/>
  <c r="D1064" i="1"/>
  <c r="H1064" i="1" s="1"/>
  <c r="C1064" i="1"/>
  <c r="H1063" i="1"/>
  <c r="D1063" i="1"/>
  <c r="C1063" i="1"/>
  <c r="G1063" i="1" s="1"/>
  <c r="D1062" i="1"/>
  <c r="H1062" i="1" s="1"/>
  <c r="C1062" i="1"/>
  <c r="C1061" i="1"/>
  <c r="D1060" i="1"/>
  <c r="H1060" i="1" s="1"/>
  <c r="C1060" i="1"/>
  <c r="H1059" i="1"/>
  <c r="D1059" i="1"/>
  <c r="C1059" i="1"/>
  <c r="G1059" i="1" s="1"/>
  <c r="D1058" i="1"/>
  <c r="H1058" i="1" s="1"/>
  <c r="C1058" i="1"/>
  <c r="D1057" i="1"/>
  <c r="H1057" i="1" s="1"/>
  <c r="C1057" i="1"/>
  <c r="D1056" i="1"/>
  <c r="H1056" i="1" s="1"/>
  <c r="C1056" i="1"/>
  <c r="H1055" i="1"/>
  <c r="D1055" i="1"/>
  <c r="C1055" i="1"/>
  <c r="G1055" i="1" s="1"/>
  <c r="D1054" i="1"/>
  <c r="H1054" i="1" s="1"/>
  <c r="C1054" i="1"/>
  <c r="D1053" i="1"/>
  <c r="H1053" i="1" s="1"/>
  <c r="C1053" i="1"/>
  <c r="D1052" i="1"/>
  <c r="H1052" i="1" s="1"/>
  <c r="C1052" i="1"/>
  <c r="H1051" i="1"/>
  <c r="D1051" i="1"/>
  <c r="C1051" i="1"/>
  <c r="G1051" i="1" s="1"/>
  <c r="D1050" i="1"/>
  <c r="H1050" i="1" s="1"/>
  <c r="C1050" i="1"/>
  <c r="D1049" i="1"/>
  <c r="H1049" i="1" s="1"/>
  <c r="C1049" i="1"/>
  <c r="D1048" i="1"/>
  <c r="H1048" i="1" s="1"/>
  <c r="C1048" i="1"/>
  <c r="H1047" i="1"/>
  <c r="D1047" i="1"/>
  <c r="C1047" i="1"/>
  <c r="G1047" i="1" s="1"/>
  <c r="C1046" i="1"/>
  <c r="D1045" i="1"/>
  <c r="H1045" i="1" s="1"/>
  <c r="C1045" i="1"/>
  <c r="D1044" i="1"/>
  <c r="H1044" i="1" s="1"/>
  <c r="C1044" i="1"/>
  <c r="D1043" i="1"/>
  <c r="H1043" i="1" s="1"/>
  <c r="C1043" i="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C1034" i="1"/>
  <c r="D1033" i="1"/>
  <c r="H1033" i="1" s="1"/>
  <c r="C1033" i="1"/>
  <c r="D1032" i="1"/>
  <c r="H1032" i="1" s="1"/>
  <c r="C1032" i="1"/>
  <c r="D1031" i="1"/>
  <c r="H1031" i="1" s="1"/>
  <c r="C1031" i="1"/>
  <c r="D1030" i="1"/>
  <c r="H1030" i="1" s="1"/>
  <c r="C1030" i="1"/>
  <c r="H1029" i="1"/>
  <c r="D1029" i="1"/>
  <c r="C1029" i="1"/>
  <c r="G1029" i="1" s="1"/>
  <c r="D1028" i="1"/>
  <c r="H1028" i="1" s="1"/>
  <c r="C1028" i="1"/>
  <c r="D1027" i="1"/>
  <c r="H1027" i="1" s="1"/>
  <c r="C1027" i="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C1018" i="1"/>
  <c r="C1017" i="1"/>
  <c r="D1016" i="1"/>
  <c r="H1016" i="1" s="1"/>
  <c r="C1016" i="1"/>
  <c r="H1015" i="1"/>
  <c r="D1015" i="1"/>
  <c r="C1015" i="1"/>
  <c r="G1015" i="1" s="1"/>
  <c r="D1014" i="1"/>
  <c r="H1014" i="1" s="1"/>
  <c r="C1014" i="1"/>
  <c r="C1013" i="1"/>
  <c r="D1010" i="1"/>
  <c r="H1010" i="1" s="1"/>
  <c r="C1010" i="1"/>
  <c r="H1009" i="1"/>
  <c r="D1009" i="1"/>
  <c r="C1009" i="1"/>
  <c r="G1009" i="1" s="1"/>
  <c r="D1008" i="1"/>
  <c r="H1008" i="1" s="1"/>
  <c r="C1008" i="1"/>
  <c r="D1007" i="1"/>
  <c r="H1007" i="1" s="1"/>
  <c r="C1007" i="1"/>
  <c r="D1006" i="1"/>
  <c r="H1006" i="1" s="1"/>
  <c r="C1006" i="1"/>
  <c r="H1005" i="1"/>
  <c r="D1005" i="1"/>
  <c r="C1005" i="1"/>
  <c r="G1005" i="1" s="1"/>
  <c r="D1004" i="1"/>
  <c r="H1004" i="1" s="1"/>
  <c r="C1004" i="1"/>
  <c r="D1003" i="1"/>
  <c r="H1003" i="1" s="1"/>
  <c r="C1003" i="1"/>
  <c r="D1002" i="1"/>
  <c r="H1002" i="1" s="1"/>
  <c r="C1002" i="1"/>
  <c r="D1001" i="1"/>
  <c r="H1001" i="1" s="1"/>
  <c r="C1001" i="1"/>
  <c r="D1000" i="1"/>
  <c r="H1000" i="1" s="1"/>
  <c r="C1000" i="1"/>
  <c r="H999" i="1"/>
  <c r="D999" i="1"/>
  <c r="C999" i="1"/>
  <c r="G999" i="1" s="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C737" i="1"/>
  <c r="G737" i="1" s="1"/>
  <c r="D736" i="1"/>
  <c r="C736" i="1"/>
  <c r="G736" i="1" s="1"/>
  <c r="D735" i="1"/>
  <c r="H735" i="1" s="1"/>
  <c r="C735" i="1"/>
  <c r="G735" i="1" s="1"/>
  <c r="D734" i="1"/>
  <c r="H734" i="1" s="1"/>
  <c r="C734" i="1"/>
  <c r="G734" i="1" s="1"/>
  <c r="D733" i="1"/>
  <c r="H733" i="1" s="1"/>
  <c r="C733" i="1"/>
  <c r="G733" i="1" s="1"/>
  <c r="D732" i="1"/>
  <c r="H732" i="1" s="1"/>
  <c r="C732" i="1"/>
  <c r="D731" i="1"/>
  <c r="H731" i="1" s="1"/>
  <c r="C731" i="1"/>
  <c r="D730" i="1"/>
  <c r="H730" i="1" s="1"/>
  <c r="C730" i="1"/>
  <c r="H729" i="1"/>
  <c r="D729" i="1"/>
  <c r="C729" i="1"/>
  <c r="G729" i="1" s="1"/>
  <c r="D728" i="1"/>
  <c r="H728" i="1" s="1"/>
  <c r="C728" i="1"/>
  <c r="D727" i="1"/>
  <c r="H727" i="1" s="1"/>
  <c r="C727" i="1"/>
  <c r="D726" i="1"/>
  <c r="H726" i="1" s="1"/>
  <c r="C726" i="1"/>
  <c r="D725" i="1"/>
  <c r="H725" i="1" s="1"/>
  <c r="C725" i="1"/>
  <c r="D724" i="1"/>
  <c r="H724" i="1" s="1"/>
  <c r="C724" i="1"/>
  <c r="D723" i="1"/>
  <c r="H723" i="1" s="1"/>
  <c r="C723" i="1"/>
  <c r="D722" i="1"/>
  <c r="H722" i="1" s="1"/>
  <c r="C722" i="1"/>
  <c r="H721" i="1"/>
  <c r="D721" i="1"/>
  <c r="C721" i="1"/>
  <c r="G721" i="1" s="1"/>
  <c r="D720" i="1"/>
  <c r="H720" i="1" s="1"/>
  <c r="C720" i="1"/>
  <c r="D719" i="1"/>
  <c r="H719" i="1" s="1"/>
  <c r="C719" i="1"/>
  <c r="D718" i="1"/>
  <c r="H718" i="1" s="1"/>
  <c r="C718" i="1"/>
  <c r="D717" i="1"/>
  <c r="H717" i="1" s="1"/>
  <c r="C717" i="1"/>
  <c r="D716" i="1"/>
  <c r="H716" i="1" s="1"/>
  <c r="C716" i="1"/>
  <c r="D715" i="1"/>
  <c r="C715" i="1"/>
  <c r="D714" i="1"/>
  <c r="H714" i="1" s="1"/>
  <c r="C714" i="1"/>
  <c r="H713" i="1"/>
  <c r="D713" i="1"/>
  <c r="C713" i="1"/>
  <c r="G713" i="1" s="1"/>
  <c r="D712" i="1"/>
  <c r="H712" i="1" s="1"/>
  <c r="C712" i="1"/>
  <c r="D711" i="1"/>
  <c r="H711" i="1" s="1"/>
  <c r="C711" i="1"/>
  <c r="D710" i="1"/>
  <c r="H710" i="1" s="1"/>
  <c r="C710" i="1"/>
  <c r="H709" i="1"/>
  <c r="D709" i="1"/>
  <c r="C709" i="1"/>
  <c r="G709" i="1" s="1"/>
  <c r="D708" i="1"/>
  <c r="H708" i="1" s="1"/>
  <c r="C708" i="1"/>
  <c r="D707" i="1"/>
  <c r="H707" i="1" s="1"/>
  <c r="C707" i="1"/>
  <c r="D706" i="1"/>
  <c r="C706" i="1"/>
  <c r="D705" i="1"/>
  <c r="C705" i="1"/>
  <c r="G705" i="1" s="1"/>
  <c r="D704" i="1"/>
  <c r="H704" i="1" s="1"/>
  <c r="C704" i="1"/>
  <c r="D703" i="1"/>
  <c r="H703" i="1" s="1"/>
  <c r="C703" i="1"/>
  <c r="D702" i="1"/>
  <c r="H702" i="1" s="1"/>
  <c r="C702" i="1"/>
  <c r="H701" i="1"/>
  <c r="D701" i="1"/>
  <c r="C701" i="1"/>
  <c r="G701" i="1" s="1"/>
  <c r="D700" i="1"/>
  <c r="H700" i="1" s="1"/>
  <c r="C700" i="1"/>
  <c r="D699" i="1"/>
  <c r="H699" i="1" s="1"/>
  <c r="C699" i="1"/>
  <c r="G699" i="1" s="1"/>
  <c r="D698" i="1"/>
  <c r="H698" i="1" s="1"/>
  <c r="C698" i="1"/>
  <c r="H697" i="1"/>
  <c r="D697" i="1"/>
  <c r="C697" i="1"/>
  <c r="G697" i="1" s="1"/>
  <c r="D696" i="1"/>
  <c r="H696" i="1" s="1"/>
  <c r="C696" i="1"/>
  <c r="D695" i="1"/>
  <c r="H695" i="1" s="1"/>
  <c r="C695" i="1"/>
  <c r="D694" i="1"/>
  <c r="H694" i="1" s="1"/>
  <c r="C694" i="1"/>
  <c r="H693" i="1"/>
  <c r="D693" i="1"/>
  <c r="C693" i="1"/>
  <c r="G693" i="1" s="1"/>
  <c r="D692" i="1"/>
  <c r="H692" i="1" s="1"/>
  <c r="C692" i="1"/>
  <c r="D691" i="1"/>
  <c r="H691" i="1" s="1"/>
  <c r="C691" i="1"/>
  <c r="D690" i="1"/>
  <c r="H690" i="1" s="1"/>
  <c r="C690" i="1"/>
  <c r="H689" i="1"/>
  <c r="D689" i="1"/>
  <c r="C689" i="1"/>
  <c r="G689" i="1" s="1"/>
  <c r="D688" i="1"/>
  <c r="H688" i="1" s="1"/>
  <c r="C688" i="1"/>
  <c r="D687" i="1"/>
  <c r="H687" i="1" s="1"/>
  <c r="C687" i="1"/>
  <c r="D686" i="1"/>
  <c r="H686" i="1" s="1"/>
  <c r="C686" i="1"/>
  <c r="H685" i="1"/>
  <c r="D685" i="1"/>
  <c r="C685" i="1"/>
  <c r="G685" i="1" s="1"/>
  <c r="D684" i="1"/>
  <c r="H684" i="1" s="1"/>
  <c r="C684" i="1"/>
  <c r="D683" i="1"/>
  <c r="H683" i="1" s="1"/>
  <c r="C683" i="1"/>
  <c r="D682" i="1"/>
  <c r="H682" i="1" s="1"/>
  <c r="C682" i="1"/>
  <c r="H681" i="1"/>
  <c r="D681" i="1"/>
  <c r="C681" i="1"/>
  <c r="G681" i="1" s="1"/>
  <c r="D680" i="1"/>
  <c r="H680" i="1" s="1"/>
  <c r="C680" i="1"/>
  <c r="D679" i="1"/>
  <c r="H679" i="1" s="1"/>
  <c r="C679" i="1"/>
  <c r="D678" i="1"/>
  <c r="H678" i="1" s="1"/>
  <c r="C678" i="1"/>
  <c r="H677" i="1"/>
  <c r="D677" i="1"/>
  <c r="C677" i="1"/>
  <c r="G677" i="1" s="1"/>
  <c r="D676" i="1"/>
  <c r="H676" i="1" s="1"/>
  <c r="C676" i="1"/>
  <c r="D675" i="1"/>
  <c r="H675" i="1" s="1"/>
  <c r="C675" i="1"/>
  <c r="D674" i="1"/>
  <c r="H674" i="1" s="1"/>
  <c r="C674" i="1"/>
  <c r="H673" i="1"/>
  <c r="D673" i="1"/>
  <c r="C673" i="1"/>
  <c r="G673" i="1" s="1"/>
  <c r="D672" i="1"/>
  <c r="H672" i="1" s="1"/>
  <c r="C672" i="1"/>
  <c r="D671" i="1"/>
  <c r="H671" i="1" s="1"/>
  <c r="C671" i="1"/>
  <c r="D670" i="1"/>
  <c r="H670" i="1" s="1"/>
  <c r="C670" i="1"/>
  <c r="H669" i="1"/>
  <c r="D669" i="1"/>
  <c r="C669" i="1"/>
  <c r="G669" i="1" s="1"/>
  <c r="D668" i="1"/>
  <c r="H668" i="1" s="1"/>
  <c r="C668" i="1"/>
  <c r="D667" i="1"/>
  <c r="H667" i="1" s="1"/>
  <c r="C667" i="1"/>
  <c r="D666" i="1"/>
  <c r="H666" i="1" s="1"/>
  <c r="C666" i="1"/>
  <c r="H665" i="1"/>
  <c r="D665" i="1"/>
  <c r="C665" i="1"/>
  <c r="G665" i="1" s="1"/>
  <c r="D664" i="1"/>
  <c r="H664" i="1" s="1"/>
  <c r="C664" i="1"/>
  <c r="D663" i="1"/>
  <c r="H663" i="1" s="1"/>
  <c r="C663" i="1"/>
  <c r="D662" i="1"/>
  <c r="H662" i="1" s="1"/>
  <c r="C662" i="1"/>
  <c r="D661" i="1"/>
  <c r="C661" i="1"/>
  <c r="G661" i="1" s="1"/>
  <c r="D660" i="1"/>
  <c r="H660" i="1" s="1"/>
  <c r="C660" i="1"/>
  <c r="D659" i="1"/>
  <c r="C659" i="1"/>
  <c r="D658" i="1"/>
  <c r="H658" i="1" s="1"/>
  <c r="C658" i="1"/>
  <c r="D657" i="1"/>
  <c r="C657" i="1"/>
  <c r="G657" i="1" s="1"/>
  <c r="D656" i="1"/>
  <c r="H656" i="1" s="1"/>
  <c r="C656" i="1"/>
  <c r="D655" i="1"/>
  <c r="H655" i="1" s="1"/>
  <c r="C655" i="1"/>
  <c r="D654" i="1"/>
  <c r="H654" i="1" s="1"/>
  <c r="C654" i="1"/>
  <c r="H653" i="1"/>
  <c r="D653" i="1"/>
  <c r="C653" i="1"/>
  <c r="G653" i="1" s="1"/>
  <c r="D652" i="1"/>
  <c r="H652" i="1" s="1"/>
  <c r="C652" i="1"/>
  <c r="H651" i="1"/>
  <c r="D651" i="1"/>
  <c r="C651" i="1"/>
  <c r="G651" i="1" s="1"/>
  <c r="D650" i="1"/>
  <c r="H650" i="1" s="1"/>
  <c r="C650" i="1"/>
  <c r="D649" i="1"/>
  <c r="H649" i="1" s="1"/>
  <c r="C649" i="1"/>
  <c r="G649" i="1" s="1"/>
  <c r="D648" i="1"/>
  <c r="H648" i="1" s="1"/>
  <c r="C648" i="1"/>
  <c r="D647" i="1"/>
  <c r="H647" i="1" s="1"/>
  <c r="C647" i="1"/>
  <c r="D646" i="1"/>
  <c r="H646" i="1" s="1"/>
  <c r="C646" i="1"/>
  <c r="D645" i="1"/>
  <c r="H645" i="1" s="1"/>
  <c r="C645" i="1"/>
  <c r="C642" i="1"/>
  <c r="C641" i="1"/>
  <c r="D636" i="1"/>
  <c r="H636" i="1" s="1"/>
  <c r="C636" i="1"/>
  <c r="H635" i="1"/>
  <c r="D635" i="1"/>
  <c r="C635" i="1"/>
  <c r="G635" i="1" s="1"/>
  <c r="D632" i="1"/>
  <c r="H632" i="1" s="1"/>
  <c r="C632" i="1"/>
  <c r="D631" i="1"/>
  <c r="H631" i="1" s="1"/>
  <c r="C631" i="1"/>
  <c r="D630" i="1"/>
  <c r="H630" i="1" s="1"/>
  <c r="C630" i="1"/>
  <c r="D629" i="1"/>
  <c r="H629" i="1" s="1"/>
  <c r="C629" i="1"/>
  <c r="D628" i="1"/>
  <c r="H628" i="1" s="1"/>
  <c r="C628" i="1"/>
  <c r="H627" i="1"/>
  <c r="D627" i="1"/>
  <c r="C627" i="1"/>
  <c r="G627" i="1" s="1"/>
  <c r="D626" i="1"/>
  <c r="H626" i="1" s="1"/>
  <c r="C626" i="1"/>
  <c r="D625" i="1"/>
  <c r="H625" i="1" s="1"/>
  <c r="C625" i="1"/>
  <c r="D624" i="1"/>
  <c r="H624" i="1" s="1"/>
  <c r="C624" i="1"/>
  <c r="C623" i="1"/>
  <c r="D622" i="1"/>
  <c r="H622" i="1" s="1"/>
  <c r="C622" i="1"/>
  <c r="H621" i="1"/>
  <c r="D621" i="1"/>
  <c r="C621" i="1"/>
  <c r="G621" i="1" s="1"/>
  <c r="D620" i="1"/>
  <c r="H620" i="1" s="1"/>
  <c r="C620" i="1"/>
  <c r="D619" i="1"/>
  <c r="H619" i="1" s="1"/>
  <c r="C619" i="1"/>
  <c r="G619" i="1" s="1"/>
  <c r="D618" i="1"/>
  <c r="H618" i="1" s="1"/>
  <c r="C618" i="1"/>
  <c r="D617" i="1"/>
  <c r="H617" i="1" s="1"/>
  <c r="C617" i="1"/>
  <c r="D616" i="1"/>
  <c r="H616" i="1" s="1"/>
  <c r="C616" i="1"/>
  <c r="C615" i="1"/>
  <c r="D614" i="1"/>
  <c r="H614" i="1" s="1"/>
  <c r="C614" i="1"/>
  <c r="H613" i="1"/>
  <c r="D613" i="1"/>
  <c r="C613" i="1"/>
  <c r="G613" i="1" s="1"/>
  <c r="D612" i="1"/>
  <c r="H612" i="1" s="1"/>
  <c r="C612" i="1"/>
  <c r="D611" i="1"/>
  <c r="H611" i="1" s="1"/>
  <c r="C611" i="1"/>
  <c r="D610" i="1"/>
  <c r="H610" i="1" s="1"/>
  <c r="C610" i="1"/>
  <c r="H609" i="1"/>
  <c r="D609" i="1"/>
  <c r="C609" i="1"/>
  <c r="G609" i="1" s="1"/>
  <c r="D608" i="1"/>
  <c r="H608" i="1" s="1"/>
  <c r="C608" i="1"/>
  <c r="H607" i="1"/>
  <c r="D607" i="1"/>
  <c r="C607" i="1"/>
  <c r="G607" i="1" s="1"/>
  <c r="D606" i="1"/>
  <c r="H606" i="1" s="1"/>
  <c r="C606" i="1"/>
  <c r="D605" i="1"/>
  <c r="H605" i="1" s="1"/>
  <c r="C605" i="1"/>
  <c r="D604" i="1"/>
  <c r="H604" i="1" s="1"/>
  <c r="C604" i="1"/>
  <c r="D603" i="1"/>
  <c r="H603" i="1" s="1"/>
  <c r="C603" i="1"/>
  <c r="D602" i="1"/>
  <c r="H602" i="1" s="1"/>
  <c r="C602" i="1"/>
  <c r="D601" i="1"/>
  <c r="H601" i="1" s="1"/>
  <c r="C601" i="1"/>
  <c r="G601" i="1" s="1"/>
  <c r="D600" i="1"/>
  <c r="H600" i="1" s="1"/>
  <c r="C600" i="1"/>
  <c r="H599" i="1"/>
  <c r="D599" i="1"/>
  <c r="C599" i="1"/>
  <c r="G599" i="1" s="1"/>
  <c r="D598" i="1"/>
  <c r="H598" i="1" s="1"/>
  <c r="C598" i="1"/>
  <c r="D597" i="1"/>
  <c r="H597" i="1" s="1"/>
  <c r="C597" i="1"/>
  <c r="D596" i="1"/>
  <c r="H596" i="1" s="1"/>
  <c r="C596" i="1"/>
  <c r="D595" i="1"/>
  <c r="H595" i="1" s="1"/>
  <c r="C595" i="1"/>
  <c r="D594" i="1"/>
  <c r="H594" i="1" s="1"/>
  <c r="C594" i="1"/>
  <c r="D593" i="1"/>
  <c r="H593" i="1" s="1"/>
  <c r="C593" i="1"/>
  <c r="G593" i="1" s="1"/>
  <c r="D592" i="1"/>
  <c r="H592" i="1" s="1"/>
  <c r="C592" i="1"/>
  <c r="C591" i="1"/>
  <c r="D590" i="1"/>
  <c r="H590" i="1" s="1"/>
  <c r="C590" i="1"/>
  <c r="H589" i="1"/>
  <c r="D589" i="1"/>
  <c r="C589" i="1"/>
  <c r="G589" i="1" s="1"/>
  <c r="D588" i="1"/>
  <c r="H588" i="1" s="1"/>
  <c r="C588" i="1"/>
  <c r="D587" i="1"/>
  <c r="H587" i="1" s="1"/>
  <c r="C587" i="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D579" i="1"/>
  <c r="H579" i="1" s="1"/>
  <c r="C579" i="1"/>
  <c r="D578" i="1"/>
  <c r="H578" i="1" s="1"/>
  <c r="C578" i="1"/>
  <c r="D577" i="1"/>
  <c r="H577" i="1" s="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D569" i="1"/>
  <c r="H569" i="1" s="1"/>
  <c r="C569" i="1"/>
  <c r="D568" i="1"/>
  <c r="H568" i="1" s="1"/>
  <c r="C568" i="1"/>
  <c r="D567" i="1"/>
  <c r="H567" i="1" s="1"/>
  <c r="C567" i="1"/>
  <c r="D566" i="1"/>
  <c r="H566" i="1" s="1"/>
  <c r="C566" i="1"/>
  <c r="D565" i="1"/>
  <c r="H565" i="1" s="1"/>
  <c r="C565" i="1"/>
  <c r="D564" i="1"/>
  <c r="H564" i="1" s="1"/>
  <c r="C564" i="1"/>
  <c r="H563" i="1"/>
  <c r="D563" i="1"/>
  <c r="C563" i="1"/>
  <c r="G563" i="1" s="1"/>
  <c r="D562" i="1"/>
  <c r="H562" i="1" s="1"/>
  <c r="C562" i="1"/>
  <c r="D561" i="1"/>
  <c r="H561" i="1" s="1"/>
  <c r="C561" i="1"/>
  <c r="D560" i="1"/>
  <c r="H560" i="1" s="1"/>
  <c r="C560" i="1"/>
  <c r="H559" i="1"/>
  <c r="D559" i="1"/>
  <c r="C559" i="1"/>
  <c r="G559" i="1" s="1"/>
  <c r="D558" i="1"/>
  <c r="H558" i="1" s="1"/>
  <c r="C558" i="1"/>
  <c r="D557" i="1"/>
  <c r="H557" i="1" s="1"/>
  <c r="C557" i="1"/>
  <c r="D556" i="1"/>
  <c r="H556" i="1" s="1"/>
  <c r="C556" i="1"/>
  <c r="H555" i="1"/>
  <c r="D555" i="1"/>
  <c r="C555" i="1"/>
  <c r="G555" i="1" s="1"/>
  <c r="D554" i="1"/>
  <c r="H554" i="1" s="1"/>
  <c r="C554" i="1"/>
  <c r="D553" i="1"/>
  <c r="H553" i="1" s="1"/>
  <c r="C553" i="1"/>
  <c r="D552" i="1"/>
  <c r="H552" i="1" s="1"/>
  <c r="C552" i="1"/>
  <c r="D551" i="1"/>
  <c r="H551" i="1" s="1"/>
  <c r="C551" i="1"/>
  <c r="D550" i="1"/>
  <c r="H550" i="1" s="1"/>
  <c r="C550" i="1"/>
  <c r="H549" i="1"/>
  <c r="D549" i="1"/>
  <c r="C549" i="1"/>
  <c r="G549" i="1" s="1"/>
  <c r="D548" i="1"/>
  <c r="H548" i="1" s="1"/>
  <c r="C548" i="1"/>
  <c r="H547" i="1"/>
  <c r="D547" i="1"/>
  <c r="C547" i="1"/>
  <c r="G547" i="1" s="1"/>
  <c r="D546" i="1"/>
  <c r="H546" i="1" s="1"/>
  <c r="C546" i="1"/>
  <c r="H545" i="1"/>
  <c r="D545" i="1"/>
  <c r="C545" i="1"/>
  <c r="G545"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G535" i="1" s="1"/>
  <c r="D534" i="1"/>
  <c r="H534" i="1" s="1"/>
  <c r="C534" i="1"/>
  <c r="D533" i="1"/>
  <c r="H533" i="1" s="1"/>
  <c r="C533" i="1"/>
  <c r="D532" i="1"/>
  <c r="H532" i="1" s="1"/>
  <c r="C532" i="1"/>
  <c r="H531" i="1"/>
  <c r="D531" i="1"/>
  <c r="C531" i="1"/>
  <c r="G531" i="1" s="1"/>
  <c r="C530" i="1"/>
  <c r="C529" i="1"/>
  <c r="D528" i="1"/>
  <c r="H528" i="1" s="1"/>
  <c r="C528" i="1"/>
  <c r="D527" i="1"/>
  <c r="H527" i="1" s="1"/>
  <c r="C527" i="1"/>
  <c r="D526" i="1"/>
  <c r="H526" i="1" s="1"/>
  <c r="C526" i="1"/>
  <c r="D525" i="1"/>
  <c r="H525" i="1" s="1"/>
  <c r="C525" i="1"/>
  <c r="D524" i="1"/>
  <c r="H524" i="1" s="1"/>
  <c r="C524" i="1"/>
  <c r="C523" i="1"/>
  <c r="D522" i="1"/>
  <c r="H522" i="1" s="1"/>
  <c r="C522" i="1"/>
  <c r="D521" i="1"/>
  <c r="H521" i="1" s="1"/>
  <c r="C521" i="1"/>
  <c r="G521" i="1" s="1"/>
  <c r="C520" i="1"/>
  <c r="H519" i="1"/>
  <c r="D519" i="1"/>
  <c r="C519" i="1"/>
  <c r="G519" i="1" s="1"/>
  <c r="D518" i="1"/>
  <c r="H518" i="1" s="1"/>
  <c r="C518" i="1"/>
  <c r="C517" i="1"/>
  <c r="C516" i="1"/>
  <c r="D515" i="1"/>
  <c r="H515" i="1" s="1"/>
  <c r="C515" i="1"/>
  <c r="D514" i="1"/>
  <c r="H514" i="1" s="1"/>
  <c r="C514" i="1"/>
  <c r="H513" i="1"/>
  <c r="D513" i="1"/>
  <c r="C513" i="1"/>
  <c r="G513" i="1" s="1"/>
  <c r="D512" i="1"/>
  <c r="H512" i="1" s="1"/>
  <c r="C512" i="1"/>
  <c r="D511" i="1"/>
  <c r="H511" i="1" s="1"/>
  <c r="C511" i="1"/>
  <c r="D510" i="1"/>
  <c r="H510" i="1" s="1"/>
  <c r="C510" i="1"/>
  <c r="H509" i="1"/>
  <c r="D509" i="1"/>
  <c r="C509" i="1"/>
  <c r="G509" i="1" s="1"/>
  <c r="C508" i="1"/>
  <c r="H507" i="1"/>
  <c r="D507" i="1"/>
  <c r="C507" i="1"/>
  <c r="G507" i="1" s="1"/>
  <c r="D506" i="1"/>
  <c r="H506" i="1" s="1"/>
  <c r="C506" i="1"/>
  <c r="D505" i="1"/>
  <c r="H505" i="1" s="1"/>
  <c r="C505" i="1"/>
  <c r="D504" i="1"/>
  <c r="H504" i="1" s="1"/>
  <c r="C504" i="1"/>
  <c r="C503" i="1"/>
  <c r="D502" i="1"/>
  <c r="H502" i="1" s="1"/>
  <c r="C502" i="1"/>
  <c r="D501" i="1"/>
  <c r="H501" i="1" s="1"/>
  <c r="C501" i="1"/>
  <c r="D500" i="1"/>
  <c r="H500" i="1" s="1"/>
  <c r="C500" i="1"/>
  <c r="D499" i="1"/>
  <c r="H499" i="1" s="1"/>
  <c r="C499" i="1"/>
  <c r="G499" i="1" s="1"/>
  <c r="D498" i="1"/>
  <c r="H498" i="1" s="1"/>
  <c r="C498" i="1"/>
  <c r="D497" i="1"/>
  <c r="H497" i="1" s="1"/>
  <c r="C497" i="1"/>
  <c r="G497" i="1" s="1"/>
  <c r="C496" i="1"/>
  <c r="H495" i="1"/>
  <c r="D495" i="1"/>
  <c r="C495" i="1"/>
  <c r="G495" i="1" s="1"/>
  <c r="D494" i="1"/>
  <c r="H494" i="1" s="1"/>
  <c r="C494" i="1"/>
  <c r="D493" i="1"/>
  <c r="H493" i="1" s="1"/>
  <c r="C493" i="1"/>
  <c r="D492" i="1"/>
  <c r="H492" i="1" s="1"/>
  <c r="C492" i="1"/>
  <c r="C491" i="1"/>
  <c r="D490" i="1"/>
  <c r="H490" i="1" s="1"/>
  <c r="C490" i="1"/>
  <c r="H489" i="1"/>
  <c r="D489" i="1"/>
  <c r="C489" i="1"/>
  <c r="G489" i="1" s="1"/>
  <c r="D488" i="1"/>
  <c r="H488" i="1" s="1"/>
  <c r="C488" i="1"/>
  <c r="H487" i="1"/>
  <c r="D487" i="1"/>
  <c r="C487" i="1"/>
  <c r="G487" i="1" s="1"/>
  <c r="D486" i="1"/>
  <c r="H486" i="1" s="1"/>
  <c r="C486" i="1"/>
  <c r="C485" i="1"/>
  <c r="D484" i="1"/>
  <c r="H484" i="1" s="1"/>
  <c r="C484" i="1"/>
  <c r="D483" i="1"/>
  <c r="H483" i="1" s="1"/>
  <c r="C483" i="1"/>
  <c r="C482" i="1"/>
  <c r="H481" i="1"/>
  <c r="D481" i="1"/>
  <c r="C481" i="1"/>
  <c r="G481" i="1" s="1"/>
  <c r="D480" i="1"/>
  <c r="H480" i="1" s="1"/>
  <c r="C480" i="1"/>
  <c r="C479" i="1"/>
  <c r="D478" i="1"/>
  <c r="H478" i="1" s="1"/>
  <c r="C478" i="1"/>
  <c r="H477" i="1"/>
  <c r="D477" i="1"/>
  <c r="C477" i="1"/>
  <c r="G477" i="1" s="1"/>
  <c r="D476" i="1"/>
  <c r="H476" i="1" s="1"/>
  <c r="C476" i="1"/>
  <c r="H475" i="1"/>
  <c r="D475" i="1"/>
  <c r="C475" i="1"/>
  <c r="G475" i="1" s="1"/>
  <c r="D474" i="1"/>
  <c r="H474" i="1" s="1"/>
  <c r="C474" i="1"/>
  <c r="C473" i="1"/>
  <c r="D472" i="1"/>
  <c r="H472" i="1" s="1"/>
  <c r="C472" i="1"/>
  <c r="H471" i="1"/>
  <c r="D471" i="1"/>
  <c r="C471" i="1"/>
  <c r="G471" i="1" s="1"/>
  <c r="D470" i="1"/>
  <c r="H470" i="1" s="1"/>
  <c r="C470" i="1"/>
  <c r="D469" i="1"/>
  <c r="C469" i="1"/>
  <c r="D468" i="1"/>
  <c r="C468" i="1"/>
  <c r="D467" i="1"/>
  <c r="C467" i="1"/>
  <c r="D466" i="1"/>
  <c r="C466" i="1"/>
  <c r="D465" i="1"/>
  <c r="C465" i="1"/>
  <c r="D464" i="1"/>
  <c r="C464" i="1"/>
  <c r="H464" i="1" s="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D437" i="1"/>
  <c r="C437" i="1"/>
  <c r="D436" i="1"/>
  <c r="C436" i="1"/>
  <c r="D435" i="1"/>
  <c r="C435" i="1"/>
  <c r="D434" i="1"/>
  <c r="C434" i="1"/>
  <c r="D433" i="1"/>
  <c r="C433" i="1"/>
  <c r="D432" i="1"/>
  <c r="C432" i="1"/>
  <c r="D431" i="1"/>
  <c r="C431" i="1"/>
  <c r="D430" i="1"/>
  <c r="C430" i="1"/>
  <c r="H430" i="1" s="1"/>
  <c r="D429" i="1"/>
  <c r="C429" i="1"/>
  <c r="H429" i="1" s="1"/>
  <c r="D428" i="1"/>
  <c r="C428" i="1"/>
  <c r="H428" i="1" s="1"/>
  <c r="D427" i="1"/>
  <c r="C427" i="1"/>
  <c r="H427" i="1" s="1"/>
  <c r="C426" i="1"/>
  <c r="C423" i="1"/>
  <c r="C422" i="1"/>
  <c r="C421" i="1"/>
  <c r="D416" i="1"/>
  <c r="C416" i="1"/>
  <c r="H416" i="1" s="1"/>
  <c r="D415" i="1"/>
  <c r="C415" i="1"/>
  <c r="D414" i="1"/>
  <c r="C414" i="1"/>
  <c r="H414" i="1" s="1"/>
  <c r="D411" i="1"/>
  <c r="C411" i="1"/>
  <c r="H411" i="1" s="1"/>
  <c r="D410" i="1"/>
  <c r="C410" i="1"/>
  <c r="H410" i="1" s="1"/>
  <c r="D409" i="1"/>
  <c r="C409" i="1"/>
  <c r="H409" i="1" s="1"/>
  <c r="D408" i="1"/>
  <c r="C408" i="1"/>
  <c r="D407" i="1"/>
  <c r="C407" i="1"/>
  <c r="H407" i="1" s="1"/>
  <c r="D406" i="1"/>
  <c r="C406" i="1"/>
  <c r="D405" i="1"/>
  <c r="C405" i="1"/>
  <c r="D404" i="1"/>
  <c r="C404" i="1"/>
  <c r="H404" i="1" s="1"/>
  <c r="D403" i="1"/>
  <c r="C403" i="1"/>
  <c r="H403" i="1" s="1"/>
  <c r="C402" i="1"/>
  <c r="C401" i="1"/>
  <c r="D400" i="1"/>
  <c r="C400" i="1"/>
  <c r="H400" i="1" s="1"/>
  <c r="D399" i="1"/>
  <c r="C399" i="1"/>
  <c r="H399" i="1" s="1"/>
  <c r="D398" i="1"/>
  <c r="C398" i="1"/>
  <c r="H398" i="1" s="1"/>
  <c r="D397" i="1"/>
  <c r="C397" i="1"/>
  <c r="H397" i="1" s="1"/>
  <c r="D396" i="1"/>
  <c r="C396" i="1"/>
  <c r="H396" i="1" s="1"/>
  <c r="D395" i="1"/>
  <c r="C395" i="1"/>
  <c r="D394" i="1"/>
  <c r="C394" i="1"/>
  <c r="D393" i="1"/>
  <c r="C393" i="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D380" i="1"/>
  <c r="C380" i="1"/>
  <c r="D379" i="1"/>
  <c r="C379" i="1"/>
  <c r="H379" i="1" s="1"/>
  <c r="D378" i="1"/>
  <c r="C378" i="1"/>
  <c r="H378" i="1" s="1"/>
  <c r="D377" i="1"/>
  <c r="C377" i="1"/>
  <c r="D376" i="1"/>
  <c r="C376" i="1"/>
  <c r="H376" i="1" s="1"/>
  <c r="D375" i="1"/>
  <c r="C375" i="1"/>
  <c r="D374" i="1"/>
  <c r="C374" i="1"/>
  <c r="D373" i="1"/>
  <c r="C373" i="1"/>
  <c r="H373" i="1" s="1"/>
  <c r="D372" i="1"/>
  <c r="C372" i="1"/>
  <c r="H372" i="1" s="1"/>
  <c r="D371" i="1"/>
  <c r="C371" i="1"/>
  <c r="H371" i="1" s="1"/>
  <c r="D370" i="1"/>
  <c r="C370" i="1"/>
  <c r="H370" i="1" s="1"/>
  <c r="D369" i="1"/>
  <c r="C369" i="1"/>
  <c r="H369" i="1" s="1"/>
  <c r="D368" i="1"/>
  <c r="D367" i="1"/>
  <c r="C367" i="1"/>
  <c r="D366" i="1"/>
  <c r="C366" i="1"/>
  <c r="D365" i="1"/>
  <c r="C365" i="1"/>
  <c r="D364" i="1"/>
  <c r="C364" i="1"/>
  <c r="D363" i="1"/>
  <c r="C363" i="1"/>
  <c r="D362" i="1"/>
  <c r="C362" i="1"/>
  <c r="D361" i="1"/>
  <c r="C361" i="1"/>
  <c r="D360" i="1"/>
  <c r="C360" i="1"/>
  <c r="H360" i="1" s="1"/>
  <c r="D359" i="1"/>
  <c r="C359" i="1"/>
  <c r="D358" i="1"/>
  <c r="C358" i="1"/>
  <c r="D357" i="1"/>
  <c r="C357" i="1"/>
  <c r="H357" i="1" s="1"/>
  <c r="C356" i="1"/>
  <c r="D354" i="1"/>
  <c r="C354" i="1"/>
  <c r="H354" i="1" s="1"/>
  <c r="C353" i="1"/>
  <c r="D352" i="1"/>
  <c r="C352" i="1"/>
  <c r="H352" i="1" s="1"/>
  <c r="D351" i="1"/>
  <c r="C351" i="1"/>
  <c r="H351" i="1" s="1"/>
  <c r="C350" i="1"/>
  <c r="C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D329" i="1"/>
  <c r="C329" i="1"/>
  <c r="H329" i="1" s="1"/>
  <c r="D328" i="1"/>
  <c r="C328" i="1"/>
  <c r="H328" i="1" s="1"/>
  <c r="D327" i="1"/>
  <c r="C327" i="1"/>
  <c r="H327" i="1" s="1"/>
  <c r="D326" i="1"/>
  <c r="C326" i="1"/>
  <c r="H326" i="1" s="1"/>
  <c r="D325" i="1"/>
  <c r="C325" i="1"/>
  <c r="H325" i="1" s="1"/>
  <c r="D324" i="1"/>
  <c r="C324" i="1"/>
  <c r="H324" i="1" s="1"/>
  <c r="D323" i="1"/>
  <c r="C323" i="1"/>
  <c r="D322" i="1"/>
  <c r="C322" i="1"/>
  <c r="H322" i="1" s="1"/>
  <c r="D321" i="1"/>
  <c r="C321" i="1"/>
  <c r="D320" i="1"/>
  <c r="C320" i="1"/>
  <c r="D319" i="1"/>
  <c r="C319" i="1"/>
  <c r="D318" i="1"/>
  <c r="C318" i="1"/>
  <c r="H318" i="1" s="1"/>
  <c r="D317" i="1"/>
  <c r="C317" i="1"/>
  <c r="D316" i="1"/>
  <c r="D315" i="1"/>
  <c r="C315" i="1"/>
  <c r="D314" i="1"/>
  <c r="C314" i="1"/>
  <c r="H314" i="1" s="1"/>
  <c r="D313" i="1"/>
  <c r="C313" i="1"/>
  <c r="D312" i="1"/>
  <c r="C312" i="1"/>
  <c r="D311" i="1"/>
  <c r="C311" i="1"/>
  <c r="H311" i="1" s="1"/>
  <c r="D310" i="1"/>
  <c r="C310" i="1"/>
  <c r="H310" i="1" s="1"/>
  <c r="D309" i="1"/>
  <c r="C309" i="1"/>
  <c r="H309" i="1" s="1"/>
  <c r="D308" i="1"/>
  <c r="C308" i="1"/>
  <c r="D307" i="1"/>
  <c r="C307" i="1"/>
  <c r="H307" i="1" s="1"/>
  <c r="D306" i="1"/>
  <c r="C306" i="1"/>
  <c r="D305" i="1"/>
  <c r="C305" i="1"/>
  <c r="C304" i="1"/>
  <c r="D302" i="1"/>
  <c r="C302" i="1"/>
  <c r="D301" i="1"/>
  <c r="C301" i="1"/>
  <c r="H301" i="1" s="1"/>
  <c r="D300" i="1"/>
  <c r="C300" i="1"/>
  <c r="D299" i="1"/>
  <c r="C299" i="1"/>
  <c r="D298" i="1"/>
  <c r="C298" i="1"/>
  <c r="C294" i="1"/>
  <c r="C293" i="1"/>
  <c r="D292" i="1"/>
  <c r="C292" i="1"/>
  <c r="H292" i="1" s="1"/>
  <c r="D291" i="1"/>
  <c r="C291" i="1"/>
  <c r="D290" i="1"/>
  <c r="C290" i="1"/>
  <c r="H290" i="1" s="1"/>
  <c r="D289" i="1"/>
  <c r="C289" i="1"/>
  <c r="H289" i="1" s="1"/>
  <c r="D288" i="1"/>
  <c r="C288" i="1"/>
  <c r="H288" i="1" s="1"/>
  <c r="D287" i="1"/>
  <c r="C287" i="1"/>
  <c r="D286" i="1"/>
  <c r="C286" i="1"/>
  <c r="H286" i="1" s="1"/>
  <c r="D285" i="1"/>
  <c r="C285" i="1"/>
  <c r="D284" i="1"/>
  <c r="C284" i="1"/>
  <c r="H284" i="1" s="1"/>
  <c r="D283" i="1"/>
  <c r="C283" i="1"/>
  <c r="D282" i="1"/>
  <c r="C282" i="1"/>
  <c r="D281" i="1"/>
  <c r="C281" i="1"/>
  <c r="D280" i="1"/>
  <c r="C280" i="1"/>
  <c r="D279" i="1"/>
  <c r="C279" i="1"/>
  <c r="H279" i="1" s="1"/>
  <c r="D278" i="1"/>
  <c r="C278" i="1"/>
  <c r="D277" i="1"/>
  <c r="C277" i="1"/>
  <c r="D276" i="1"/>
  <c r="C276" i="1"/>
  <c r="D275" i="1"/>
  <c r="C275" i="1"/>
  <c r="D274" i="1"/>
  <c r="C274" i="1"/>
  <c r="D273" i="1"/>
  <c r="C273" i="1"/>
  <c r="H273" i="1" s="1"/>
  <c r="D272" i="1"/>
  <c r="C272" i="1"/>
  <c r="D271" i="1"/>
  <c r="C271" i="1"/>
  <c r="H271" i="1" s="1"/>
  <c r="D270" i="1"/>
  <c r="C270" i="1"/>
  <c r="H270" i="1" s="1"/>
  <c r="C269" i="1"/>
  <c r="D268" i="1"/>
  <c r="C268" i="1"/>
  <c r="D267" i="1"/>
  <c r="C267" i="1"/>
  <c r="D266" i="1"/>
  <c r="C266" i="1"/>
  <c r="D265" i="1"/>
  <c r="C265" i="1"/>
  <c r="D264" i="1"/>
  <c r="C264" i="1"/>
  <c r="H264" i="1" s="1"/>
  <c r="D263" i="1"/>
  <c r="C263" i="1"/>
  <c r="H263" i="1" s="1"/>
  <c r="D262" i="1"/>
  <c r="C262" i="1"/>
  <c r="H262" i="1" s="1"/>
  <c r="D261" i="1"/>
  <c r="C261" i="1"/>
  <c r="D260" i="1"/>
  <c r="C260" i="1"/>
  <c r="D259" i="1"/>
  <c r="C259" i="1"/>
  <c r="C258" i="1"/>
  <c r="D257" i="1"/>
  <c r="C257" i="1"/>
  <c r="H257" i="1" s="1"/>
  <c r="D256" i="1"/>
  <c r="C256" i="1"/>
  <c r="D255" i="1"/>
  <c r="C255" i="1"/>
  <c r="D254" i="1"/>
  <c r="C254" i="1"/>
  <c r="H254" i="1" s="1"/>
  <c r="D253" i="1"/>
  <c r="C253" i="1"/>
  <c r="D252" i="1"/>
  <c r="C252" i="1"/>
  <c r="D251" i="1"/>
  <c r="C251" i="1"/>
  <c r="D250" i="1"/>
  <c r="C250" i="1"/>
  <c r="D249" i="1"/>
  <c r="C249" i="1"/>
  <c r="D248" i="1"/>
  <c r="C248" i="1"/>
  <c r="D247" i="1"/>
  <c r="C247" i="1"/>
  <c r="D246" i="1"/>
  <c r="C246" i="1"/>
  <c r="D245" i="1"/>
  <c r="C245" i="1"/>
  <c r="D244" i="1"/>
  <c r="C244" i="1"/>
  <c r="H244" i="1" s="1"/>
  <c r="D243" i="1"/>
  <c r="C243" i="1"/>
  <c r="C242" i="1"/>
  <c r="D241" i="1"/>
  <c r="C241" i="1"/>
  <c r="H241" i="1" s="1"/>
  <c r="D240" i="1"/>
  <c r="C240" i="1"/>
  <c r="H240" i="1" s="1"/>
  <c r="D239" i="1"/>
  <c r="C239" i="1"/>
  <c r="H239" i="1" s="1"/>
  <c r="D238" i="1"/>
  <c r="C238" i="1"/>
  <c r="H238" i="1" s="1"/>
  <c r="D237" i="1"/>
  <c r="C237" i="1"/>
  <c r="D236" i="1"/>
  <c r="C236" i="1"/>
  <c r="H236" i="1" s="1"/>
  <c r="D235" i="1"/>
  <c r="C235" i="1"/>
  <c r="D234" i="1"/>
  <c r="C234" i="1"/>
  <c r="D233" i="1"/>
  <c r="C233" i="1"/>
  <c r="D232" i="1"/>
  <c r="C232" i="1"/>
  <c r="H232" i="1" s="1"/>
  <c r="D231" i="1"/>
  <c r="C231" i="1"/>
  <c r="D230" i="1"/>
  <c r="C230" i="1"/>
  <c r="D229" i="1"/>
  <c r="C229" i="1"/>
  <c r="D228" i="1"/>
  <c r="C228" i="1"/>
  <c r="D227" i="1"/>
  <c r="C227" i="1"/>
  <c r="D225" i="1"/>
  <c r="C225" i="1"/>
  <c r="H225" i="1" s="1"/>
  <c r="D224" i="1"/>
  <c r="C224" i="1"/>
  <c r="D223" i="1"/>
  <c r="C223" i="1"/>
  <c r="H223" i="1" s="1"/>
  <c r="D222" i="1"/>
  <c r="C222" i="1"/>
  <c r="D221" i="1"/>
  <c r="C221" i="1"/>
  <c r="D220" i="1"/>
  <c r="C220" i="1"/>
  <c r="H220" i="1" s="1"/>
  <c r="D219" i="1"/>
  <c r="C219" i="1"/>
  <c r="D218" i="1"/>
  <c r="C218" i="1"/>
  <c r="C217" i="1"/>
  <c r="D216" i="1"/>
  <c r="C216" i="1"/>
  <c r="D215" i="1"/>
  <c r="C215" i="1"/>
  <c r="D214" i="1"/>
  <c r="C214" i="1"/>
  <c r="H214" i="1" s="1"/>
  <c r="D213" i="1"/>
  <c r="C213" i="1"/>
  <c r="D212" i="1"/>
  <c r="C212" i="1"/>
  <c r="D211" i="1"/>
  <c r="C211" i="1"/>
  <c r="D210" i="1"/>
  <c r="C210" i="1"/>
  <c r="D209" i="1"/>
  <c r="C209" i="1"/>
  <c r="H209" i="1" s="1"/>
  <c r="D208" i="1"/>
  <c r="C208" i="1"/>
  <c r="H208" i="1" s="1"/>
  <c r="D207" i="1"/>
  <c r="C207" i="1"/>
  <c r="H207" i="1" s="1"/>
  <c r="D206" i="1"/>
  <c r="C206" i="1"/>
  <c r="D205" i="1"/>
  <c r="C205" i="1"/>
  <c r="D204" i="1"/>
  <c r="C204" i="1"/>
  <c r="D203" i="1"/>
  <c r="C203" i="1"/>
  <c r="D202" i="1"/>
  <c r="C202" i="1"/>
  <c r="D201" i="1"/>
  <c r="C201" i="1"/>
  <c r="H201" i="1" s="1"/>
  <c r="D200" i="1"/>
  <c r="C200" i="1"/>
  <c r="H200" i="1" s="1"/>
  <c r="D199" i="1"/>
  <c r="C199" i="1"/>
  <c r="C198" i="1"/>
  <c r="D197" i="1"/>
  <c r="C197" i="1"/>
  <c r="D196" i="1"/>
  <c r="C196" i="1"/>
  <c r="H196" i="1" s="1"/>
  <c r="D195" i="1"/>
  <c r="C195" i="1"/>
  <c r="D194" i="1"/>
  <c r="C194" i="1"/>
  <c r="H194" i="1" s="1"/>
  <c r="D193" i="1"/>
  <c r="C193" i="1"/>
  <c r="H193" i="1" s="1"/>
  <c r="D192" i="1"/>
  <c r="C192" i="1"/>
  <c r="H192" i="1" s="1"/>
  <c r="D191" i="1"/>
  <c r="C191" i="1"/>
  <c r="C190" i="1"/>
  <c r="D189" i="1"/>
  <c r="C189" i="1"/>
  <c r="H189" i="1" s="1"/>
  <c r="D188" i="1"/>
  <c r="C188" i="1"/>
  <c r="H188" i="1" s="1"/>
  <c r="D187" i="1"/>
  <c r="C187" i="1"/>
  <c r="H187" i="1" s="1"/>
  <c r="D186" i="1"/>
  <c r="C186" i="1"/>
  <c r="H186" i="1" s="1"/>
  <c r="D185" i="1"/>
  <c r="D184" i="1"/>
  <c r="C184" i="1"/>
  <c r="H184" i="1" s="1"/>
  <c r="D183" i="1"/>
  <c r="C183" i="1"/>
  <c r="D182" i="1"/>
  <c r="C182" i="1"/>
  <c r="D181" i="1"/>
  <c r="C181" i="1"/>
  <c r="H181" i="1" s="1"/>
  <c r="D180" i="1"/>
  <c r="C180" i="1"/>
  <c r="H180" i="1" s="1"/>
  <c r="D179" i="1"/>
  <c r="C179" i="1"/>
  <c r="D178" i="1"/>
  <c r="C178" i="1"/>
  <c r="D177" i="1"/>
  <c r="C177" i="1"/>
  <c r="D176" i="1"/>
  <c r="C176" i="1"/>
  <c r="D175" i="1"/>
  <c r="C175" i="1"/>
  <c r="H175" i="1" s="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H157" i="1" s="1"/>
  <c r="D156" i="1"/>
  <c r="C156" i="1"/>
  <c r="D155" i="1"/>
  <c r="C155" i="1"/>
  <c r="H155" i="1" s="1"/>
  <c r="D154" i="1"/>
  <c r="C154" i="1"/>
  <c r="H154" i="1" s="1"/>
  <c r="D153" i="1"/>
  <c r="C153" i="1"/>
  <c r="D152" i="1"/>
  <c r="C152" i="1"/>
  <c r="D151" i="1"/>
  <c r="C151" i="1"/>
  <c r="D150" i="1"/>
  <c r="C150" i="1"/>
  <c r="D149" i="1"/>
  <c r="C149" i="1"/>
  <c r="D147" i="1"/>
  <c r="C147" i="1"/>
  <c r="D146" i="1"/>
  <c r="C146" i="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D135" i="1"/>
  <c r="C135" i="1"/>
  <c r="H135" i="1" s="1"/>
  <c r="D134" i="1"/>
  <c r="C134" i="1"/>
  <c r="D133" i="1"/>
  <c r="C133" i="1"/>
  <c r="D132" i="1"/>
  <c r="C132" i="1"/>
  <c r="C131" i="1"/>
  <c r="C130" i="1"/>
  <c r="D129" i="1"/>
  <c r="C129" i="1"/>
  <c r="H129" i="1" s="1"/>
  <c r="D128" i="1"/>
  <c r="C128" i="1"/>
  <c r="D127" i="1"/>
  <c r="C127" i="1"/>
  <c r="D126" i="1"/>
  <c r="C126" i="1"/>
  <c r="D125" i="1"/>
  <c r="C125" i="1"/>
  <c r="D124" i="1"/>
  <c r="C124" i="1"/>
  <c r="D123" i="1"/>
  <c r="C123" i="1"/>
  <c r="D122" i="1"/>
  <c r="C122" i="1"/>
  <c r="D121" i="1"/>
  <c r="C121" i="1"/>
  <c r="D120" i="1"/>
  <c r="C120" i="1"/>
  <c r="H120" i="1" s="1"/>
  <c r="D119" i="1"/>
  <c r="C119" i="1"/>
  <c r="H119" i="1" s="1"/>
  <c r="D118" i="1"/>
  <c r="C118" i="1"/>
  <c r="D117" i="1"/>
  <c r="C117" i="1"/>
  <c r="D116" i="1"/>
  <c r="C116" i="1"/>
  <c r="D115" i="1"/>
  <c r="C115" i="1"/>
  <c r="D114" i="1"/>
  <c r="C114" i="1"/>
  <c r="H114" i="1" s="1"/>
  <c r="D113" i="1"/>
  <c r="C113" i="1"/>
  <c r="H113" i="1" s="1"/>
  <c r="D112" i="1"/>
  <c r="C112" i="1"/>
  <c r="D111" i="1"/>
  <c r="C111" i="1"/>
  <c r="H111" i="1" s="1"/>
  <c r="D110" i="1"/>
  <c r="C110" i="1"/>
  <c r="H110" i="1" s="1"/>
  <c r="D109" i="1"/>
  <c r="C109" i="1"/>
  <c r="D108" i="1"/>
  <c r="C108" i="1"/>
  <c r="D107" i="1"/>
  <c r="C107" i="1"/>
  <c r="H107" i="1" s="1"/>
  <c r="D106" i="1"/>
  <c r="C106" i="1"/>
  <c r="H106" i="1" s="1"/>
  <c r="D105" i="1"/>
  <c r="C105" i="1"/>
  <c r="H105" i="1" s="1"/>
  <c r="D104" i="1"/>
  <c r="C104" i="1"/>
  <c r="D103" i="1"/>
  <c r="C103" i="1"/>
  <c r="H103" i="1" s="1"/>
  <c r="C102" i="1"/>
  <c r="D101" i="1"/>
  <c r="C101" i="1"/>
  <c r="H101" i="1" s="1"/>
  <c r="D100" i="1"/>
  <c r="C100" i="1"/>
  <c r="H100" i="1" s="1"/>
  <c r="D99" i="1"/>
  <c r="C99" i="1"/>
  <c r="H99" i="1" s="1"/>
  <c r="D98" i="1"/>
  <c r="C98" i="1"/>
  <c r="D97" i="1"/>
  <c r="C97" i="1"/>
  <c r="H97" i="1" s="1"/>
  <c r="D96" i="1"/>
  <c r="C96" i="1"/>
  <c r="H96" i="1" s="1"/>
  <c r="D95" i="1"/>
  <c r="C95" i="1"/>
  <c r="H95" i="1" s="1"/>
  <c r="D94" i="1"/>
  <c r="C94" i="1"/>
  <c r="H94" i="1" s="1"/>
  <c r="D93" i="1"/>
  <c r="C93" i="1"/>
  <c r="D92" i="1"/>
  <c r="C92" i="1"/>
  <c r="H92" i="1" s="1"/>
  <c r="D91" i="1"/>
  <c r="C91" i="1"/>
  <c r="H91" i="1" s="1"/>
  <c r="D90" i="1"/>
  <c r="C90" i="1"/>
  <c r="H90" i="1" s="1"/>
  <c r="D89" i="1"/>
  <c r="C89" i="1"/>
  <c r="H89" i="1" s="1"/>
  <c r="D88" i="1"/>
  <c r="C88" i="1"/>
  <c r="D87" i="1"/>
  <c r="C87" i="1"/>
  <c r="H87" i="1" s="1"/>
  <c r="D86" i="1"/>
  <c r="C86" i="1"/>
  <c r="H86" i="1" s="1"/>
  <c r="D85" i="1"/>
  <c r="C85" i="1"/>
  <c r="H85" i="1" s="1"/>
  <c r="D84" i="1"/>
  <c r="C84" i="1"/>
  <c r="D83" i="1"/>
  <c r="C83" i="1"/>
  <c r="H83" i="1" s="1"/>
  <c r="D82" i="1"/>
  <c r="C82" i="1"/>
  <c r="H82" i="1" s="1"/>
  <c r="D81" i="1"/>
  <c r="C81" i="1"/>
  <c r="D80" i="1"/>
  <c r="C80" i="1"/>
  <c r="H80" i="1" s="1"/>
  <c r="D79" i="1"/>
  <c r="C79" i="1"/>
  <c r="H79" i="1" s="1"/>
  <c r="C78" i="1"/>
  <c r="D77" i="1"/>
  <c r="C77" i="1"/>
  <c r="D76" i="1"/>
  <c r="C76" i="1"/>
  <c r="D75" i="1"/>
  <c r="C75" i="1"/>
  <c r="D74" i="1"/>
  <c r="C74" i="1"/>
  <c r="D73" i="1"/>
  <c r="C73" i="1"/>
  <c r="D72" i="1"/>
  <c r="C72" i="1"/>
  <c r="D71" i="1"/>
  <c r="C71" i="1"/>
  <c r="H71" i="1" s="1"/>
  <c r="D70" i="1"/>
  <c r="C70" i="1"/>
  <c r="D69" i="1"/>
  <c r="C69" i="1"/>
  <c r="D68" i="1"/>
  <c r="C68" i="1"/>
  <c r="D67" i="1"/>
  <c r="C67" i="1"/>
  <c r="D66" i="1"/>
  <c r="C66" i="1"/>
  <c r="D65" i="1"/>
  <c r="C65" i="1"/>
  <c r="D64" i="1"/>
  <c r="C64" i="1"/>
  <c r="H64" i="1" s="1"/>
  <c r="D63" i="1"/>
  <c r="G63" i="1" s="1"/>
  <c r="C63" i="1"/>
  <c r="D62" i="1"/>
  <c r="C62" i="1"/>
  <c r="D61" i="1"/>
  <c r="C61" i="1"/>
  <c r="H61" i="1" s="1"/>
  <c r="D60" i="1"/>
  <c r="C60" i="1"/>
  <c r="G59" i="1"/>
  <c r="D59" i="1"/>
  <c r="C59" i="1"/>
  <c r="H59" i="1" s="1"/>
  <c r="D58" i="1"/>
  <c r="C58" i="1"/>
  <c r="H58" i="1" s="1"/>
  <c r="D57" i="1"/>
  <c r="C57" i="1"/>
  <c r="H57" i="1" s="1"/>
  <c r="D56" i="1"/>
  <c r="C56" i="1"/>
  <c r="H56" i="1" s="1"/>
  <c r="D55" i="1"/>
  <c r="C55" i="1"/>
  <c r="D54" i="1"/>
  <c r="C54" i="1"/>
  <c r="D53" i="1"/>
  <c r="C53" i="1"/>
  <c r="D52" i="1"/>
  <c r="C52" i="1"/>
  <c r="D51" i="1"/>
  <c r="C51" i="1"/>
  <c r="D50" i="1"/>
  <c r="C50" i="1"/>
  <c r="D49" i="1"/>
  <c r="C49" i="1"/>
  <c r="D48" i="1"/>
  <c r="C48" i="1"/>
  <c r="D47" i="1"/>
  <c r="C47" i="1"/>
  <c r="D46" i="1"/>
  <c r="C46" i="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D35" i="1"/>
  <c r="C35" i="1"/>
  <c r="D34" i="1"/>
  <c r="C34" i="1"/>
  <c r="D33" i="1"/>
  <c r="C33" i="1"/>
  <c r="H33" i="1" s="1"/>
  <c r="D32" i="1"/>
  <c r="C32" i="1"/>
  <c r="D31" i="1"/>
  <c r="C31" i="1"/>
  <c r="D30" i="1"/>
  <c r="C30" i="1"/>
  <c r="H30" i="1" s="1"/>
  <c r="D29" i="1"/>
  <c r="C29" i="1"/>
  <c r="D28" i="1"/>
  <c r="C28" i="1"/>
  <c r="D27" i="1"/>
  <c r="C27" i="1"/>
  <c r="D26" i="1"/>
  <c r="C26" i="1"/>
  <c r="D25" i="1"/>
  <c r="C25" i="1"/>
  <c r="D24" i="1"/>
  <c r="G24" i="1" s="1"/>
  <c r="C24" i="1"/>
  <c r="H24" i="1" s="1"/>
  <c r="D23" i="1"/>
  <c r="C23" i="1"/>
  <c r="H23" i="1" s="1"/>
  <c r="D22" i="1"/>
  <c r="C22" i="1"/>
  <c r="D21" i="1"/>
  <c r="C21" i="1"/>
  <c r="D20" i="1"/>
  <c r="C20" i="1"/>
  <c r="D19" i="1"/>
  <c r="C19" i="1"/>
  <c r="H19" i="1" s="1"/>
  <c r="D18" i="1"/>
  <c r="C18" i="1"/>
  <c r="D17" i="1"/>
  <c r="C17" i="1"/>
  <c r="H17" i="1" s="1"/>
  <c r="D16" i="1"/>
  <c r="C16" i="1"/>
  <c r="H16" i="1" s="1"/>
  <c r="D15" i="1"/>
  <c r="C15" i="1"/>
  <c r="H15" i="1" s="1"/>
  <c r="D14" i="1"/>
  <c r="C14" i="1"/>
  <c r="D13" i="1"/>
  <c r="C13" i="1"/>
  <c r="D12" i="1"/>
  <c r="C12" i="1"/>
  <c r="H12" i="1" s="1"/>
  <c r="D11" i="1"/>
  <c r="C11" i="1"/>
  <c r="H11" i="1" s="1"/>
  <c r="D10" i="1"/>
  <c r="C10" i="1"/>
  <c r="H10" i="1" s="1"/>
  <c r="D9" i="1"/>
  <c r="C9" i="1"/>
  <c r="H9" i="1" s="1"/>
  <c r="D8" i="1"/>
  <c r="C8" i="1"/>
  <c r="H8" i="1" s="1"/>
  <c r="D7" i="1"/>
  <c r="C7" i="1"/>
  <c r="H7" i="1" s="1"/>
  <c r="D6" i="1"/>
  <c r="C6" i="1"/>
  <c r="D5" i="1"/>
  <c r="C5" i="1"/>
  <c r="D4" i="1"/>
  <c r="C4" i="1"/>
  <c r="C3" i="1"/>
  <c r="G1265" i="1" l="1"/>
  <c r="E319" i="9"/>
  <c r="B319" i="9" s="1"/>
  <c r="H1184" i="1"/>
  <c r="G1302" i="1"/>
  <c r="H415" i="1"/>
  <c r="H253" i="1"/>
  <c r="E255" i="5"/>
  <c r="D1259" i="1" s="1"/>
  <c r="G1264" i="1"/>
  <c r="F260" i="5"/>
  <c r="E36" i="9"/>
  <c r="B36" i="9" s="1"/>
  <c r="E311" i="9"/>
  <c r="B311" i="9" s="1"/>
  <c r="E329" i="9"/>
  <c r="B329" i="9" s="1"/>
  <c r="H1309" i="1"/>
  <c r="E317" i="9"/>
  <c r="B317" i="9" s="1"/>
  <c r="H1383" i="1"/>
  <c r="H1261" i="1"/>
  <c r="H1259" i="1"/>
  <c r="H1260" i="1"/>
  <c r="E303" i="9"/>
  <c r="B303" i="9" s="1"/>
  <c r="H1598" i="1"/>
  <c r="G1595" i="1"/>
  <c r="H1600" i="1"/>
  <c r="D6" i="8"/>
  <c r="C1583" i="1" s="1"/>
  <c r="H1583" i="1" s="1"/>
  <c r="G1603" i="1"/>
  <c r="H1616" i="1"/>
  <c r="G1617" i="1"/>
  <c r="D25" i="8"/>
  <c r="C1602" i="1" s="1"/>
  <c r="G1602" i="1" s="1"/>
  <c r="H1614" i="1"/>
  <c r="G1619" i="1"/>
  <c r="G1625" i="1"/>
  <c r="H1623" i="1"/>
  <c r="G1623" i="1"/>
  <c r="G1629" i="1"/>
  <c r="G1631" i="1"/>
  <c r="G1635" i="1"/>
  <c r="G1637" i="1"/>
  <c r="G1639" i="1"/>
  <c r="G1641" i="1"/>
  <c r="G1645" i="1"/>
  <c r="G1647" i="1"/>
  <c r="G1649" i="1"/>
  <c r="G1651" i="1"/>
  <c r="G1655" i="1"/>
  <c r="G1661" i="1"/>
  <c r="G1665" i="1"/>
  <c r="G1667" i="1"/>
  <c r="D51" i="8"/>
  <c r="C1628" i="1" s="1"/>
  <c r="G1628" i="1" s="1"/>
  <c r="G1671" i="1"/>
  <c r="G1669" i="1"/>
  <c r="G1673" i="1"/>
  <c r="G1679" i="1"/>
  <c r="G1675" i="1"/>
  <c r="G1681" i="1"/>
  <c r="H1258" i="1"/>
  <c r="H1256" i="1"/>
  <c r="C1281" i="1"/>
  <c r="C1155" i="1"/>
  <c r="H1155" i="1" s="1"/>
  <c r="G1395" i="1"/>
  <c r="H1395" i="1"/>
  <c r="G1289" i="1"/>
  <c r="D131" i="1"/>
  <c r="G1287" i="1"/>
  <c r="F277" i="5"/>
  <c r="E46" i="9"/>
  <c r="B46" i="9" s="1"/>
  <c r="H715" i="1"/>
  <c r="H706" i="1"/>
  <c r="E43" i="9"/>
  <c r="B43" i="9" s="1"/>
  <c r="H705" i="1"/>
  <c r="E41" i="9"/>
  <c r="B41" i="9" s="1"/>
  <c r="H661" i="1"/>
  <c r="H659" i="1"/>
  <c r="E29" i="9"/>
  <c r="B29" i="9" s="1"/>
  <c r="H657" i="1"/>
  <c r="E27" i="9"/>
  <c r="B27" i="9" s="1"/>
  <c r="E141" i="6"/>
  <c r="F115" i="6"/>
  <c r="E31" i="9"/>
  <c r="B31" i="9" s="1"/>
  <c r="E37" i="9"/>
  <c r="B37" i="9" s="1"/>
  <c r="E312" i="9"/>
  <c r="B312" i="9" s="1"/>
  <c r="E320" i="9"/>
  <c r="B320" i="9" s="1"/>
  <c r="E322" i="9"/>
  <c r="B322" i="9" s="1"/>
  <c r="E324" i="9"/>
  <c r="B324" i="9" s="1"/>
  <c r="E326" i="9"/>
  <c r="B326" i="9" s="1"/>
  <c r="H1342" i="1"/>
  <c r="H1340" i="1"/>
  <c r="G1340" i="1"/>
  <c r="E335" i="9"/>
  <c r="B335" i="9" s="1"/>
  <c r="H1161" i="1"/>
  <c r="H1318" i="1"/>
  <c r="H1319" i="1"/>
  <c r="H1320" i="1"/>
  <c r="H1321" i="1"/>
  <c r="H1322" i="1"/>
  <c r="H1323" i="1"/>
  <c r="H1324" i="1"/>
  <c r="H1325" i="1"/>
  <c r="H1317" i="1"/>
  <c r="E307" i="9"/>
  <c r="B307" i="9" s="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13" i="1"/>
  <c r="G1312" i="1"/>
  <c r="G1311" i="1"/>
  <c r="G1310" i="1"/>
  <c r="G1309" i="1"/>
  <c r="G1308" i="1"/>
  <c r="H1307" i="1"/>
  <c r="G1307" i="1"/>
  <c r="G1306" i="1"/>
  <c r="G1305" i="1"/>
  <c r="G1304" i="1"/>
  <c r="G1303" i="1"/>
  <c r="H1295" i="1"/>
  <c r="H1297" i="1"/>
  <c r="G1300" i="1"/>
  <c r="G1301" i="1"/>
  <c r="D1301" i="1"/>
  <c r="H1301" i="1" s="1"/>
  <c r="F297" i="5"/>
  <c r="G1269" i="1"/>
  <c r="G1295" i="1"/>
  <c r="G1296" i="1"/>
  <c r="G1297" i="1"/>
  <c r="G1298" i="1"/>
  <c r="G1299" i="1"/>
  <c r="C1278" i="1"/>
  <c r="H1278" i="1" s="1"/>
  <c r="D1281" i="1"/>
  <c r="H1282" i="1"/>
  <c r="H1283" i="1"/>
  <c r="H1284" i="1"/>
  <c r="H1285" i="1"/>
  <c r="H1286" i="1"/>
  <c r="H1287" i="1"/>
  <c r="H1288" i="1"/>
  <c r="H1289" i="1"/>
  <c r="H1290" i="1"/>
  <c r="H1291" i="1"/>
  <c r="H1292" i="1"/>
  <c r="H1293" i="1"/>
  <c r="H1294" i="1"/>
  <c r="H1279" i="1"/>
  <c r="H1280" i="1"/>
  <c r="H1270" i="1"/>
  <c r="H1271" i="1"/>
  <c r="H1272" i="1"/>
  <c r="H1273" i="1"/>
  <c r="H1274" i="1"/>
  <c r="H1275" i="1"/>
  <c r="H1276" i="1"/>
  <c r="H1277" i="1"/>
  <c r="C1268" i="1"/>
  <c r="G1268" i="1" s="1"/>
  <c r="G1262" i="1"/>
  <c r="G1259" i="1"/>
  <c r="G1260" i="1"/>
  <c r="G1261" i="1"/>
  <c r="G1258" i="1"/>
  <c r="G1256" i="1"/>
  <c r="G1252" i="1"/>
  <c r="G1253" i="1"/>
  <c r="G1254" i="1"/>
  <c r="G1207" i="1"/>
  <c r="G1215" i="1"/>
  <c r="G1216" i="1"/>
  <c r="G1217" i="1"/>
  <c r="G1218" i="1"/>
  <c r="G1219" i="1"/>
  <c r="G1220" i="1"/>
  <c r="G1221" i="1"/>
  <c r="G1222" i="1"/>
  <c r="H1201" i="1"/>
  <c r="H1202" i="1"/>
  <c r="H1203" i="1"/>
  <c r="H1204" i="1"/>
  <c r="H1205" i="1"/>
  <c r="H1206" i="1"/>
  <c r="G1191" i="1"/>
  <c r="G1192" i="1"/>
  <c r="G1193" i="1"/>
  <c r="G1194" i="1"/>
  <c r="G1195" i="1"/>
  <c r="G1196" i="1"/>
  <c r="G1197" i="1"/>
  <c r="H1192" i="1"/>
  <c r="H1193" i="1"/>
  <c r="H1194" i="1"/>
  <c r="H1195" i="1"/>
  <c r="H1196" i="1"/>
  <c r="H1197" i="1"/>
  <c r="H1190" i="1"/>
  <c r="C1190" i="1"/>
  <c r="G1190" i="1" s="1"/>
  <c r="D178" i="5"/>
  <c r="D177" i="5" s="1"/>
  <c r="G1198" i="1"/>
  <c r="G1189" i="1"/>
  <c r="G1187" i="1"/>
  <c r="G1188" i="1"/>
  <c r="G1185" i="1"/>
  <c r="G1186" i="1"/>
  <c r="G1184" i="1"/>
  <c r="G1183" i="1"/>
  <c r="G1179" i="1"/>
  <c r="G1178" i="1"/>
  <c r="G1176" i="1"/>
  <c r="G1177" i="1"/>
  <c r="G1175" i="1"/>
  <c r="G1174" i="1"/>
  <c r="G1173" i="1"/>
  <c r="G1172" i="1"/>
  <c r="G1170" i="1"/>
  <c r="G1171" i="1"/>
  <c r="F165" i="5"/>
  <c r="G1169" i="1"/>
  <c r="G1168" i="1"/>
  <c r="G1167" i="1"/>
  <c r="G1166" i="1"/>
  <c r="G1165" i="1"/>
  <c r="G1164" i="1"/>
  <c r="G1163" i="1"/>
  <c r="G1162" i="1"/>
  <c r="G1161" i="1"/>
  <c r="G1160" i="1"/>
  <c r="G1159" i="1"/>
  <c r="G1158" i="1"/>
  <c r="G1157" i="1"/>
  <c r="G1156" i="1"/>
  <c r="G1154" i="1"/>
  <c r="G1153" i="1"/>
  <c r="G1148" i="1"/>
  <c r="D1141" i="1"/>
  <c r="H1141" i="1" s="1"/>
  <c r="G1137" i="1"/>
  <c r="G1133" i="1"/>
  <c r="G1129" i="1"/>
  <c r="D1125" i="1"/>
  <c r="H1125" i="1" s="1"/>
  <c r="G1115" i="1"/>
  <c r="G1119" i="1"/>
  <c r="G1123" i="1"/>
  <c r="E314" i="9"/>
  <c r="B314" i="9" s="1"/>
  <c r="G1097" i="1"/>
  <c r="G1101" i="1"/>
  <c r="G1105" i="1"/>
  <c r="G1109" i="1"/>
  <c r="G1090" i="1"/>
  <c r="G1086" i="1"/>
  <c r="G1084" i="1"/>
  <c r="G1082" i="1"/>
  <c r="G1078" i="1"/>
  <c r="G1076" i="1"/>
  <c r="H1084" i="1"/>
  <c r="H1081" i="1"/>
  <c r="H1083" i="1"/>
  <c r="H1075" i="1"/>
  <c r="H1082" i="1"/>
  <c r="H1073" i="1"/>
  <c r="G1073" i="1"/>
  <c r="G1071" i="1"/>
  <c r="G1069" i="1"/>
  <c r="G1065" i="1"/>
  <c r="G1061" i="1"/>
  <c r="F56" i="5"/>
  <c r="G1057" i="1"/>
  <c r="G1053" i="1"/>
  <c r="G1049" i="1"/>
  <c r="G1043" i="1"/>
  <c r="D1013" i="1"/>
  <c r="H1013" i="1" s="1"/>
  <c r="G1031" i="1"/>
  <c r="G1027" i="1"/>
  <c r="G1045" i="1"/>
  <c r="F29" i="5"/>
  <c r="G1033" i="1"/>
  <c r="G1017" i="1"/>
  <c r="F8" i="5"/>
  <c r="G1539" i="1"/>
  <c r="G1542" i="1"/>
  <c r="I1542" i="1" s="1"/>
  <c r="H1542" i="1"/>
  <c r="G346" i="9"/>
  <c r="E346" i="9" s="1"/>
  <c r="B346" i="9" s="1"/>
  <c r="G1683" i="1"/>
  <c r="H1594" i="1"/>
  <c r="H1588" i="1"/>
  <c r="G1587" i="1"/>
  <c r="H1586" i="1"/>
  <c r="H1602" i="1"/>
  <c r="H1604" i="1"/>
  <c r="G1605" i="1"/>
  <c r="H1606" i="1"/>
  <c r="G1607" i="1"/>
  <c r="H1608" i="1"/>
  <c r="G1609" i="1"/>
  <c r="H1610" i="1"/>
  <c r="G1611" i="1"/>
  <c r="H1612" i="1"/>
  <c r="G1613" i="1"/>
  <c r="C1585" i="1"/>
  <c r="G1522" i="1"/>
  <c r="G1510" i="1"/>
  <c r="H737" i="1"/>
  <c r="H736" i="1"/>
  <c r="E56" i="9"/>
  <c r="B56" i="9" s="1"/>
  <c r="F656" i="4"/>
  <c r="G647" i="1"/>
  <c r="B296" i="9"/>
  <c r="G725" i="1"/>
  <c r="G717" i="1"/>
  <c r="G1003" i="1"/>
  <c r="G1007" i="1"/>
  <c r="G703" i="1"/>
  <c r="G707" i="1"/>
  <c r="G711" i="1"/>
  <c r="G715" i="1"/>
  <c r="G719" i="1"/>
  <c r="G723" i="1"/>
  <c r="G727" i="1"/>
  <c r="G731"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7" i="1"/>
  <c r="G1001" i="1"/>
  <c r="F240" i="9"/>
  <c r="F244" i="9"/>
  <c r="F248" i="9"/>
  <c r="F250" i="9"/>
  <c r="F252" i="9"/>
  <c r="F254" i="9"/>
  <c r="F258" i="9"/>
  <c r="F260" i="9"/>
  <c r="F262" i="9"/>
  <c r="F264" i="9"/>
  <c r="F266" i="9"/>
  <c r="F268" i="9"/>
  <c r="F272" i="9"/>
  <c r="F274" i="9"/>
  <c r="G695" i="1"/>
  <c r="G683" i="1"/>
  <c r="G687" i="1"/>
  <c r="G691" i="1"/>
  <c r="G679" i="1"/>
  <c r="G655" i="1"/>
  <c r="G659" i="1"/>
  <c r="G663" i="1"/>
  <c r="G667" i="1"/>
  <c r="G671" i="1"/>
  <c r="G675" i="1"/>
  <c r="F230" i="9"/>
  <c r="B230" i="9" s="1"/>
  <c r="G645" i="1"/>
  <c r="G631" i="1"/>
  <c r="G629" i="1"/>
  <c r="G623" i="1"/>
  <c r="G625" i="1"/>
  <c r="G615" i="1"/>
  <c r="G617" i="1"/>
  <c r="B291" i="9"/>
  <c r="G611" i="1"/>
  <c r="F289" i="9"/>
  <c r="F287" i="9"/>
  <c r="G603" i="1"/>
  <c r="G605" i="1"/>
  <c r="F285" i="9"/>
  <c r="F283" i="9"/>
  <c r="G597" i="1"/>
  <c r="G591" i="1"/>
  <c r="F281" i="9"/>
  <c r="B281" i="9" s="1"/>
  <c r="E535" i="4"/>
  <c r="D529" i="1" s="1"/>
  <c r="H529" i="1" s="1"/>
  <c r="G595" i="1"/>
  <c r="F280" i="9"/>
  <c r="B280" i="9"/>
  <c r="F278" i="9"/>
  <c r="B278" i="9" s="1"/>
  <c r="G587" i="1"/>
  <c r="G579" i="1"/>
  <c r="G565" i="1"/>
  <c r="G569" i="1"/>
  <c r="G567" i="1"/>
  <c r="G561" i="1"/>
  <c r="G557" i="1"/>
  <c r="G551" i="1"/>
  <c r="G553" i="1"/>
  <c r="F276" i="9"/>
  <c r="B276" i="9" s="1"/>
  <c r="D530" i="1"/>
  <c r="H530" i="1" s="1"/>
  <c r="G539" i="1"/>
  <c r="B274" i="9"/>
  <c r="G543" i="1"/>
  <c r="G541" i="1"/>
  <c r="B272" i="9"/>
  <c r="G537" i="1"/>
  <c r="G533" i="1"/>
  <c r="G527" i="1"/>
  <c r="F270" i="9"/>
  <c r="B270" i="9" s="1"/>
  <c r="G523" i="1"/>
  <c r="G525" i="1"/>
  <c r="D517" i="1"/>
  <c r="H517" i="1" s="1"/>
  <c r="G517" i="1"/>
  <c r="G515" i="1"/>
  <c r="G511" i="1"/>
  <c r="G505" i="1"/>
  <c r="B268" i="9"/>
  <c r="G503" i="1"/>
  <c r="B266" i="9"/>
  <c r="G501" i="1"/>
  <c r="B264" i="9"/>
  <c r="B262" i="9"/>
  <c r="G493" i="1"/>
  <c r="B260" i="9"/>
  <c r="G491" i="1"/>
  <c r="B258" i="9"/>
  <c r="G485" i="1"/>
  <c r="F256" i="9"/>
  <c r="B256" i="9" s="1"/>
  <c r="G483" i="1"/>
  <c r="G479" i="1"/>
  <c r="G473" i="1"/>
  <c r="H460" i="1"/>
  <c r="H467" i="1"/>
  <c r="G469" i="1"/>
  <c r="H468" i="1"/>
  <c r="E430" i="4"/>
  <c r="H466" i="1"/>
  <c r="H465" i="1"/>
  <c r="H461" i="1"/>
  <c r="H463" i="1"/>
  <c r="H462" i="1"/>
  <c r="H451" i="1"/>
  <c r="H452" i="1"/>
  <c r="H453" i="1"/>
  <c r="H454" i="1"/>
  <c r="H455" i="1"/>
  <c r="H456" i="1"/>
  <c r="H457" i="1"/>
  <c r="H458" i="1"/>
  <c r="H459" i="1"/>
  <c r="B252" i="9"/>
  <c r="B254" i="9"/>
  <c r="H434" i="1"/>
  <c r="H435" i="1"/>
  <c r="H436" i="1"/>
  <c r="H437" i="1"/>
  <c r="H438" i="1"/>
  <c r="B250" i="9"/>
  <c r="H431" i="1"/>
  <c r="H432" i="1"/>
  <c r="H433" i="1"/>
  <c r="B248" i="9"/>
  <c r="H426" i="1"/>
  <c r="D425" i="1"/>
  <c r="D421" i="1"/>
  <c r="G421" i="1" s="1"/>
  <c r="G641" i="1"/>
  <c r="F428" i="4"/>
  <c r="H405" i="1"/>
  <c r="H406" i="1"/>
  <c r="H401" i="1"/>
  <c r="H402" i="1"/>
  <c r="H393" i="1"/>
  <c r="H394" i="1"/>
  <c r="H395" i="1"/>
  <c r="H361" i="1"/>
  <c r="H362" i="1"/>
  <c r="H363" i="1"/>
  <c r="H364" i="1"/>
  <c r="H365" i="1"/>
  <c r="H366" i="1"/>
  <c r="H367" i="1"/>
  <c r="H359" i="1"/>
  <c r="H358" i="1"/>
  <c r="H353" i="1"/>
  <c r="H349" i="1"/>
  <c r="H350" i="1"/>
  <c r="H330" i="1"/>
  <c r="H323" i="1"/>
  <c r="H321" i="1"/>
  <c r="H320" i="1"/>
  <c r="H317" i="1"/>
  <c r="H319" i="1"/>
  <c r="H315" i="1"/>
  <c r="H313" i="1"/>
  <c r="H312" i="1"/>
  <c r="H308" i="1"/>
  <c r="H305" i="1"/>
  <c r="H306" i="1"/>
  <c r="H302" i="1"/>
  <c r="H300" i="1"/>
  <c r="H423" i="1"/>
  <c r="H298" i="1"/>
  <c r="H291" i="1"/>
  <c r="H293" i="1"/>
  <c r="H294" i="1"/>
  <c r="H285" i="1"/>
  <c r="H287" i="1"/>
  <c r="H283" i="1"/>
  <c r="H282" i="1"/>
  <c r="H281" i="1"/>
  <c r="H280" i="1"/>
  <c r="H278" i="1"/>
  <c r="H274" i="1"/>
  <c r="H277" i="1"/>
  <c r="H276" i="1"/>
  <c r="H265" i="1"/>
  <c r="H268" i="1"/>
  <c r="H261" i="1"/>
  <c r="H259" i="1"/>
  <c r="H260" i="1"/>
  <c r="H255" i="1"/>
  <c r="H252" i="1"/>
  <c r="H250" i="1"/>
  <c r="H251" i="1"/>
  <c r="H249" i="1"/>
  <c r="H248" i="1"/>
  <c r="H246" i="1"/>
  <c r="H247" i="1"/>
  <c r="H245" i="1"/>
  <c r="E230" i="4"/>
  <c r="D226" i="1" s="1"/>
  <c r="H242" i="1"/>
  <c r="H243" i="1"/>
  <c r="H237" i="1"/>
  <c r="H235" i="1"/>
  <c r="H233" i="1"/>
  <c r="H234" i="1"/>
  <c r="H230" i="1"/>
  <c r="H231" i="1"/>
  <c r="H227" i="1"/>
  <c r="H229" i="1"/>
  <c r="H228" i="1"/>
  <c r="H224" i="1"/>
  <c r="H221" i="1"/>
  <c r="H222" i="1"/>
  <c r="H218" i="1"/>
  <c r="H219" i="1"/>
  <c r="E221" i="4"/>
  <c r="D217" i="1" s="1"/>
  <c r="H217" i="1" s="1"/>
  <c r="H216" i="1"/>
  <c r="F246" i="9"/>
  <c r="B246" i="9" s="1"/>
  <c r="H211" i="1"/>
  <c r="H210" i="1"/>
  <c r="H206" i="1"/>
  <c r="H204" i="1"/>
  <c r="H205" i="1"/>
  <c r="H199" i="1"/>
  <c r="H203" i="1"/>
  <c r="H202" i="1"/>
  <c r="F194" i="4"/>
  <c r="F242" i="9"/>
  <c r="B242" i="9" s="1"/>
  <c r="C185" i="1"/>
  <c r="H185" i="1" s="1"/>
  <c r="H172" i="1"/>
  <c r="H159" i="1"/>
  <c r="H152" i="1"/>
  <c r="H136" i="1"/>
  <c r="H147" i="1"/>
  <c r="H146" i="1"/>
  <c r="H134" i="1"/>
  <c r="H128" i="1"/>
  <c r="H118" i="1"/>
  <c r="H116" i="1"/>
  <c r="H117" i="1"/>
  <c r="E106" i="4"/>
  <c r="H115" i="1"/>
  <c r="H108" i="1"/>
  <c r="H112" i="1"/>
  <c r="H109" i="1"/>
  <c r="H104" i="1"/>
  <c r="H98" i="1"/>
  <c r="H93" i="1"/>
  <c r="F234" i="9"/>
  <c r="B234" i="9" s="1"/>
  <c r="B232" i="9"/>
  <c r="F232" i="9"/>
  <c r="H88" i="1"/>
  <c r="H84" i="1"/>
  <c r="H77" i="1"/>
  <c r="H76" i="1"/>
  <c r="H75" i="1"/>
  <c r="H73" i="1"/>
  <c r="H74" i="1"/>
  <c r="H69" i="1"/>
  <c r="H67" i="1"/>
  <c r="H68" i="1"/>
  <c r="H63" i="1"/>
  <c r="H60" i="1"/>
  <c r="H62" i="1"/>
  <c r="H54" i="1"/>
  <c r="H55" i="1"/>
  <c r="H53" i="1"/>
  <c r="H52" i="1"/>
  <c r="H51" i="1"/>
  <c r="H49" i="1"/>
  <c r="H50" i="1"/>
  <c r="H48" i="1"/>
  <c r="H46" i="1"/>
  <c r="H47" i="1"/>
  <c r="H35" i="1"/>
  <c r="H36" i="1"/>
  <c r="H32" i="1"/>
  <c r="H34" i="1"/>
  <c r="H31" i="1"/>
  <c r="H29" i="1"/>
  <c r="H28" i="1"/>
  <c r="H27" i="1"/>
  <c r="H25" i="1"/>
  <c r="H26" i="1"/>
  <c r="H22" i="1"/>
  <c r="H21" i="1"/>
  <c r="H20" i="1"/>
  <c r="H18" i="1"/>
  <c r="H13" i="1"/>
  <c r="H14" i="1"/>
  <c r="H6" i="1"/>
  <c r="H4" i="1"/>
  <c r="H5" i="1"/>
  <c r="E7" i="4"/>
  <c r="D3" i="1" s="1"/>
  <c r="H3" i="1" s="1"/>
  <c r="H299" i="1"/>
  <c r="H422" i="1"/>
  <c r="H408" i="1"/>
  <c r="H388" i="1"/>
  <c r="H389" i="1"/>
  <c r="H381" i="1"/>
  <c r="H380" i="1"/>
  <c r="H377" i="1"/>
  <c r="H374" i="1"/>
  <c r="H375" i="1"/>
  <c r="H275" i="1"/>
  <c r="H272" i="1"/>
  <c r="E273" i="4"/>
  <c r="D269" i="1" s="1"/>
  <c r="H269" i="1" s="1"/>
  <c r="E262" i="4"/>
  <c r="F269" i="4"/>
  <c r="H267" i="1"/>
  <c r="H266" i="1"/>
  <c r="H256" i="1"/>
  <c r="H215" i="1"/>
  <c r="H212" i="1"/>
  <c r="H213" i="1"/>
  <c r="E202" i="4"/>
  <c r="D198" i="1" s="1"/>
  <c r="H198" i="1" s="1"/>
  <c r="F216" i="4"/>
  <c r="H197" i="1"/>
  <c r="H195" i="1"/>
  <c r="B244" i="9"/>
  <c r="H190" i="1"/>
  <c r="H191" i="1"/>
  <c r="H183" i="1"/>
  <c r="B240" i="9"/>
  <c r="H182" i="1"/>
  <c r="F238" i="9"/>
  <c r="B238" i="9" s="1"/>
  <c r="H174" i="1"/>
  <c r="H179" i="1"/>
  <c r="H178" i="1"/>
  <c r="H177" i="1"/>
  <c r="H176" i="1"/>
  <c r="E164" i="4"/>
  <c r="D160" i="1" s="1"/>
  <c r="F178" i="4"/>
  <c r="H173" i="1"/>
  <c r="H171" i="1"/>
  <c r="H170" i="1"/>
  <c r="H169" i="1"/>
  <c r="H168" i="1"/>
  <c r="H166" i="1"/>
  <c r="H167" i="1"/>
  <c r="F170" i="4"/>
  <c r="H165" i="1"/>
  <c r="H164" i="1"/>
  <c r="H161" i="1"/>
  <c r="H163" i="1"/>
  <c r="H162" i="1"/>
  <c r="H156" i="1"/>
  <c r="H158" i="1"/>
  <c r="H153" i="1"/>
  <c r="H149" i="1"/>
  <c r="H150" i="1"/>
  <c r="H151" i="1"/>
  <c r="F135" i="4"/>
  <c r="H133" i="1"/>
  <c r="H130" i="1"/>
  <c r="H131" i="1"/>
  <c r="H132" i="1"/>
  <c r="H127" i="1"/>
  <c r="H125" i="1"/>
  <c r="H126" i="1"/>
  <c r="F129" i="4"/>
  <c r="H121" i="1"/>
  <c r="H122" i="1"/>
  <c r="H124" i="1"/>
  <c r="H123" i="1"/>
  <c r="F112" i="4"/>
  <c r="H81" i="1"/>
  <c r="F83" i="4"/>
  <c r="H70" i="1"/>
  <c r="H72" i="1"/>
  <c r="F74" i="4"/>
  <c r="H66" i="1"/>
  <c r="E49" i="4"/>
  <c r="D45" i="1" s="1"/>
  <c r="H45" i="1" s="1"/>
  <c r="F68" i="4"/>
  <c r="H65" i="1"/>
  <c r="F236" i="9"/>
  <c r="B236" i="9" s="1"/>
  <c r="E327" i="9"/>
  <c r="B327" i="9" s="1"/>
  <c r="G7" i="1"/>
  <c r="G17" i="1"/>
  <c r="G21" i="1"/>
  <c r="G25" i="1"/>
  <c r="G29" i="1"/>
  <c r="G30" i="1"/>
  <c r="G31" i="1"/>
  <c r="G34" i="1"/>
  <c r="G50" i="1"/>
  <c r="G51" i="1"/>
  <c r="G52" i="1"/>
  <c r="G53" i="1"/>
  <c r="G54" i="1"/>
  <c r="G55" i="1"/>
  <c r="G56" i="1"/>
  <c r="G57" i="1"/>
  <c r="G58" i="1"/>
  <c r="G60" i="1"/>
  <c r="G61" i="1"/>
  <c r="G62" i="1"/>
  <c r="G64" i="1"/>
  <c r="G65" i="1"/>
  <c r="G67" i="1"/>
  <c r="G69" i="1"/>
  <c r="G71" i="1"/>
  <c r="G73" i="1"/>
  <c r="G75" i="1"/>
  <c r="G77"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59" i="1"/>
  <c r="G161" i="1"/>
  <c r="G163" i="1"/>
  <c r="G165" i="1"/>
  <c r="G167" i="1"/>
  <c r="G169" i="1"/>
  <c r="G171" i="1"/>
  <c r="G173" i="1"/>
  <c r="G175" i="1"/>
  <c r="G177" i="1"/>
  <c r="G179" i="1"/>
  <c r="G181" i="1"/>
  <c r="G183"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 i="1"/>
  <c r="G5" i="1"/>
  <c r="G6" i="1"/>
  <c r="G8" i="1"/>
  <c r="G9" i="1"/>
  <c r="G10" i="1"/>
  <c r="G11" i="1"/>
  <c r="G12" i="1"/>
  <c r="G13" i="1"/>
  <c r="G14" i="1"/>
  <c r="G15" i="1"/>
  <c r="G16" i="1"/>
  <c r="G18" i="1"/>
  <c r="G19" i="1"/>
  <c r="G20" i="1"/>
  <c r="G22" i="1"/>
  <c r="G23" i="1"/>
  <c r="G26" i="1"/>
  <c r="G27" i="1"/>
  <c r="G28" i="1"/>
  <c r="G32" i="1"/>
  <c r="G33" i="1"/>
  <c r="G35" i="1"/>
  <c r="G36" i="1"/>
  <c r="G37" i="1"/>
  <c r="G38" i="1"/>
  <c r="G39" i="1"/>
  <c r="G40" i="1"/>
  <c r="G41" i="1"/>
  <c r="G42" i="1"/>
  <c r="G43" i="1"/>
  <c r="G44" i="1"/>
  <c r="G46" i="1"/>
  <c r="G47" i="1"/>
  <c r="G48" i="1"/>
  <c r="G49" i="1"/>
  <c r="G66" i="1"/>
  <c r="G68" i="1"/>
  <c r="G70" i="1"/>
  <c r="G72" i="1"/>
  <c r="G74" i="1"/>
  <c r="G76"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H469"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G1401" i="1"/>
  <c r="G1443" i="1"/>
  <c r="H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I1579" i="1" s="1"/>
  <c r="J1580" i="1"/>
  <c r="H1580" i="1"/>
  <c r="G1580" i="1"/>
  <c r="J1581" i="1"/>
  <c r="H1581" i="1"/>
  <c r="G1581" i="1"/>
  <c r="I1581" i="1" s="1"/>
  <c r="G1582" i="1"/>
  <c r="H1624" i="1"/>
  <c r="H1626"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6" i="4"/>
  <c r="E82" i="4"/>
  <c r="D78" i="1" s="1"/>
  <c r="G78" i="1" s="1"/>
  <c r="F125" i="4"/>
  <c r="F126" i="4"/>
  <c r="G24" i="9"/>
  <c r="F153" i="4"/>
  <c r="H24" i="9"/>
  <c r="F154" i="4"/>
  <c r="D164" i="4"/>
  <c r="F165" i="4"/>
  <c r="D230" i="4"/>
  <c r="E309" i="4"/>
  <c r="D321" i="4"/>
  <c r="F322" i="4"/>
  <c r="F355" i="4"/>
  <c r="E361" i="4"/>
  <c r="D373" i="4"/>
  <c r="F407" i="4"/>
  <c r="F412" i="4"/>
  <c r="F647" i="4"/>
  <c r="F427" i="4"/>
  <c r="D431" i="4"/>
  <c r="F432" i="4"/>
  <c r="F12" i="5"/>
  <c r="D7" i="5"/>
  <c r="F70" i="5"/>
  <c r="H336" i="9"/>
  <c r="E177" i="5"/>
  <c r="G1547" i="1"/>
  <c r="F8" i="4"/>
  <c r="F44" i="4"/>
  <c r="F50" i="4"/>
  <c r="F222" i="4"/>
  <c r="F274" i="4"/>
  <c r="D308" i="4"/>
  <c r="D360" i="4"/>
  <c r="E648" i="4"/>
  <c r="D642" i="1" s="1"/>
  <c r="H642" i="1" s="1"/>
  <c r="F535" i="4"/>
  <c r="G338" i="9"/>
  <c r="E338" i="9" s="1"/>
  <c r="B338" i="9" s="1"/>
  <c r="F203" i="5"/>
  <c r="G339" i="9"/>
  <c r="E339" i="9" s="1"/>
  <c r="B339" i="9" s="1"/>
  <c r="F219" i="5"/>
  <c r="D251" i="5"/>
  <c r="F480" i="4"/>
  <c r="F492" i="4"/>
  <c r="F536" i="4"/>
  <c r="F572" i="4"/>
  <c r="F598" i="4"/>
  <c r="F630" i="4"/>
  <c r="F13" i="5"/>
  <c r="F71" i="5"/>
  <c r="F89" i="5"/>
  <c r="H316" i="9"/>
  <c r="H315" i="9"/>
  <c r="F204" i="5"/>
  <c r="F220" i="5"/>
  <c r="F252" i="5"/>
  <c r="F256" i="5"/>
  <c r="F36" i="6"/>
  <c r="F90" i="6"/>
  <c r="F130" i="6"/>
  <c r="F426" i="4"/>
  <c r="E156" i="9"/>
  <c r="B156" i="9" s="1"/>
  <c r="F607" i="4"/>
  <c r="D88" i="5"/>
  <c r="D69" i="5" s="1"/>
  <c r="E147" i="5"/>
  <c r="D1152" i="1" s="1"/>
  <c r="H1152" i="1" s="1"/>
  <c r="G315" i="9"/>
  <c r="E315" i="9" s="1"/>
  <c r="B315" i="9" s="1"/>
  <c r="G316" i="9"/>
  <c r="E316" i="9" s="1"/>
  <c r="B316" i="9" s="1"/>
  <c r="F150" i="5"/>
  <c r="E337" i="9"/>
  <c r="B337" i="9" s="1"/>
  <c r="F197" i="5"/>
  <c r="F5" i="6"/>
  <c r="D141"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9" i="9"/>
  <c r="G178" i="9"/>
  <c r="E178" i="9" s="1"/>
  <c r="B178" i="9" s="1"/>
  <c r="G177" i="9"/>
  <c r="E177" i="9" s="1"/>
  <c r="B177" i="9" s="1"/>
  <c r="G176" i="9"/>
  <c r="E176" i="9" s="1"/>
  <c r="B176" i="9" s="1"/>
  <c r="G175" i="9"/>
  <c r="E175" i="9" s="1"/>
  <c r="B175" i="9" s="1"/>
  <c r="G174" i="9"/>
  <c r="E174" i="9" s="1"/>
  <c r="B174" i="9" s="1"/>
  <c r="I10" i="9"/>
  <c r="B228" i="9"/>
  <c r="B283" i="9"/>
  <c r="B285" i="9"/>
  <c r="B287" i="9"/>
  <c r="B289" i="9"/>
  <c r="H421" i="1" l="1"/>
  <c r="E251" i="5"/>
  <c r="I25" i="3" s="1"/>
  <c r="G1583" i="1"/>
  <c r="D44" i="8"/>
  <c r="H19" i="9" s="1"/>
  <c r="E19" i="9" s="1"/>
  <c r="B19" i="9" s="1"/>
  <c r="D45" i="8"/>
  <c r="C1622" i="1" s="1"/>
  <c r="H1628" i="1"/>
  <c r="G343" i="9"/>
  <c r="E343" i="9" s="1"/>
  <c r="B343" i="9" s="1"/>
  <c r="H1281" i="1"/>
  <c r="G1155" i="1"/>
  <c r="I31" i="3"/>
  <c r="D1537" i="1"/>
  <c r="G1281" i="1"/>
  <c r="G1278" i="1"/>
  <c r="H1268" i="1"/>
  <c r="G336" i="9"/>
  <c r="E336" i="9" s="1"/>
  <c r="B336" i="9" s="1"/>
  <c r="C1182" i="1"/>
  <c r="F178" i="5"/>
  <c r="G1141" i="1"/>
  <c r="G1125" i="1"/>
  <c r="G1013" i="1"/>
  <c r="E345" i="9"/>
  <c r="I10" i="3" s="1"/>
  <c r="H1585" i="1"/>
  <c r="G1585" i="1"/>
  <c r="E639" i="4"/>
  <c r="D633" i="1" s="1"/>
  <c r="G529" i="1"/>
  <c r="E640" i="4"/>
  <c r="D634" i="1" s="1"/>
  <c r="D424" i="1"/>
  <c r="E179" i="9"/>
  <c r="B179" i="9" s="1"/>
  <c r="G217" i="1"/>
  <c r="G185" i="1"/>
  <c r="F106" i="4"/>
  <c r="D102" i="1"/>
  <c r="G3" i="1"/>
  <c r="G269" i="1"/>
  <c r="F273" i="4"/>
  <c r="F262" i="4"/>
  <c r="D258" i="1"/>
  <c r="F202" i="4"/>
  <c r="E152" i="4"/>
  <c r="I18" i="3" s="1"/>
  <c r="F49" i="4"/>
  <c r="G45" i="1"/>
  <c r="H23" i="3"/>
  <c r="C1074" i="1"/>
  <c r="B207" i="9"/>
  <c r="F177" i="5"/>
  <c r="D176" i="5"/>
  <c r="H24" i="3"/>
  <c r="C1181" i="1"/>
  <c r="I40" i="3"/>
  <c r="F147" i="5"/>
  <c r="D417" i="4"/>
  <c r="C303" i="1"/>
  <c r="E299" i="4"/>
  <c r="E176" i="5"/>
  <c r="D1180" i="1" s="1"/>
  <c r="I24" i="3"/>
  <c r="D1181" i="1"/>
  <c r="D6" i="5"/>
  <c r="F7" i="5"/>
  <c r="H22" i="3"/>
  <c r="C1012" i="1"/>
  <c r="F373" i="4"/>
  <c r="C368" i="1"/>
  <c r="F321" i="4"/>
  <c r="C316" i="1"/>
  <c r="F230" i="4"/>
  <c r="C226" i="1"/>
  <c r="F164" i="4"/>
  <c r="D152" i="4"/>
  <c r="C160" i="1"/>
  <c r="E24" i="9"/>
  <c r="D422" i="4"/>
  <c r="H17" i="3"/>
  <c r="C2" i="1"/>
  <c r="E6" i="4"/>
  <c r="I1580" i="1"/>
  <c r="I1576" i="1"/>
  <c r="I1574" i="1"/>
  <c r="I1569" i="1"/>
  <c r="I1567" i="1"/>
  <c r="I1565" i="1"/>
  <c r="G642" i="1"/>
  <c r="H78" i="1"/>
  <c r="E309" i="9"/>
  <c r="B309" i="9" s="1"/>
  <c r="F141" i="6"/>
  <c r="H31" i="3"/>
  <c r="C1537" i="1"/>
  <c r="G348" i="9"/>
  <c r="E348" i="9" s="1"/>
  <c r="F88" i="5"/>
  <c r="C1093" i="1"/>
  <c r="I39" i="3"/>
  <c r="C1621" i="1"/>
  <c r="F251" i="5"/>
  <c r="H25" i="3"/>
  <c r="C1255" i="1"/>
  <c r="E69" i="5"/>
  <c r="D418" i="4"/>
  <c r="C355" i="1"/>
  <c r="F431" i="4"/>
  <c r="D430" i="4"/>
  <c r="C425" i="1"/>
  <c r="E360" i="4"/>
  <c r="F360" i="4" s="1"/>
  <c r="D356" i="1"/>
  <c r="E308" i="4"/>
  <c r="F308" i="4" s="1"/>
  <c r="D304" i="1"/>
  <c r="F82" i="4"/>
  <c r="I1562" i="1"/>
  <c r="I1560" i="1"/>
  <c r="I1558" i="1"/>
  <c r="I1553" i="1"/>
  <c r="I1551" i="1"/>
  <c r="I1549" i="1"/>
  <c r="G1152" i="1"/>
  <c r="D1255" i="1" l="1"/>
  <c r="G344" i="9"/>
  <c r="E344" i="9" s="1"/>
  <c r="B344" i="9" s="1"/>
  <c r="K1481" i="9"/>
  <c r="H1182" i="1"/>
  <c r="G1182" i="1"/>
  <c r="H102" i="1"/>
  <c r="G102" i="1"/>
  <c r="H258" i="1"/>
  <c r="G258" i="1"/>
  <c r="D148" i="1"/>
  <c r="B24" i="9"/>
  <c r="G304" i="1"/>
  <c r="H304" i="1"/>
  <c r="G356" i="1"/>
  <c r="H356" i="1"/>
  <c r="H425" i="1"/>
  <c r="G425" i="1"/>
  <c r="I23" i="3"/>
  <c r="D1074" i="1"/>
  <c r="H1074" i="1" s="1"/>
  <c r="E6" i="5"/>
  <c r="H1621" i="1"/>
  <c r="G1621" i="1"/>
  <c r="H11" i="3"/>
  <c r="G1093" i="1"/>
  <c r="H1093" i="1"/>
  <c r="B348" i="9"/>
  <c r="E347" i="9"/>
  <c r="D643" i="4"/>
  <c r="C417" i="1"/>
  <c r="D299" i="4"/>
  <c r="H18" i="3"/>
  <c r="F152" i="4"/>
  <c r="C148" i="1"/>
  <c r="H226" i="1"/>
  <c r="G226" i="1"/>
  <c r="H316" i="1"/>
  <c r="G316" i="1"/>
  <c r="H368" i="1"/>
  <c r="G368" i="1"/>
  <c r="G1012" i="1"/>
  <c r="H1012" i="1"/>
  <c r="G1622" i="1"/>
  <c r="H1622" i="1"/>
  <c r="E342" i="9"/>
  <c r="G1181" i="1"/>
  <c r="H1181" i="1"/>
  <c r="F176" i="5"/>
  <c r="C1180" i="1"/>
  <c r="E417" i="4"/>
  <c r="D412" i="1" s="1"/>
  <c r="D303" i="1"/>
  <c r="G303" i="1" s="1"/>
  <c r="E418" i="4"/>
  <c r="D413" i="1" s="1"/>
  <c r="D355" i="1"/>
  <c r="H355" i="1" s="1"/>
  <c r="D639" i="4"/>
  <c r="F430" i="4"/>
  <c r="C424" i="1"/>
  <c r="D640" i="4"/>
  <c r="C413" i="1"/>
  <c r="G1255" i="1"/>
  <c r="H1255" i="1"/>
  <c r="G1537" i="1"/>
  <c r="H1537" i="1"/>
  <c r="H9" i="3"/>
  <c r="E300" i="4"/>
  <c r="D296" i="1" s="1"/>
  <c r="E422" i="4"/>
  <c r="F422" i="4" s="1"/>
  <c r="I17" i="3"/>
  <c r="D2" i="1"/>
  <c r="F6" i="4"/>
  <c r="H160" i="1"/>
  <c r="G160" i="1"/>
  <c r="G306" i="9"/>
  <c r="E306" i="9" s="1"/>
  <c r="B306" i="9" s="1"/>
  <c r="G299" i="9"/>
  <c r="F6" i="5"/>
  <c r="C1011" i="1"/>
  <c r="E423" i="4"/>
  <c r="E301" i="4"/>
  <c r="D297" i="1" s="1"/>
  <c r="D295" i="1"/>
  <c r="F417" i="4"/>
  <c r="C412" i="1"/>
  <c r="G1074" i="1"/>
  <c r="F69" i="5"/>
  <c r="G355" i="1" l="1"/>
  <c r="F418" i="4"/>
  <c r="H412" i="1"/>
  <c r="G412" i="1"/>
  <c r="E644" i="4"/>
  <c r="E425" i="4"/>
  <c r="D420" i="1" s="1"/>
  <c r="D418" i="1"/>
  <c r="H20" i="9"/>
  <c r="H413" i="1"/>
  <c r="G413" i="1"/>
  <c r="F640" i="4"/>
  <c r="C634" i="1"/>
  <c r="G1180" i="1"/>
  <c r="H1180" i="1"/>
  <c r="H303" i="1"/>
  <c r="D301" i="4"/>
  <c r="F299" i="4"/>
  <c r="D423" i="4"/>
  <c r="C295" i="1"/>
  <c r="D300" i="4"/>
  <c r="C637" i="1"/>
  <c r="H2" i="1"/>
  <c r="N3" i="9"/>
  <c r="I11" i="3"/>
  <c r="E643" i="4"/>
  <c r="E424" i="4"/>
  <c r="D419" i="1" s="1"/>
  <c r="D417" i="1"/>
  <c r="H417" i="1" s="1"/>
  <c r="K3" i="9"/>
  <c r="I9" i="3"/>
  <c r="H424" i="1"/>
  <c r="G424" i="1"/>
  <c r="F639" i="4"/>
  <c r="C633" i="1"/>
  <c r="H148" i="1"/>
  <c r="G148" i="1"/>
  <c r="G2" i="1"/>
  <c r="H299" i="9"/>
  <c r="E299" i="9" s="1"/>
  <c r="D1011" i="1"/>
  <c r="G1011" i="1" s="1"/>
  <c r="H8" i="3" l="1"/>
  <c r="M3" i="9" s="1"/>
  <c r="H1011" i="1"/>
  <c r="G417" i="1"/>
  <c r="B299" i="9"/>
  <c r="G633" i="1"/>
  <c r="H633" i="1"/>
  <c r="E645" i="4"/>
  <c r="D637" i="1"/>
  <c r="G637" i="1" s="1"/>
  <c r="H295" i="1"/>
  <c r="G295" i="1"/>
  <c r="E646" i="4"/>
  <c r="D638" i="1"/>
  <c r="F643" i="4"/>
  <c r="F300" i="4"/>
  <c r="C296" i="1"/>
  <c r="D644" i="4"/>
  <c r="D425" i="4"/>
  <c r="F423" i="4"/>
  <c r="C418" i="1"/>
  <c r="G20" i="9"/>
  <c r="E20" i="9" s="1"/>
  <c r="B20" i="9" s="1"/>
  <c r="D424" i="4"/>
  <c r="F301" i="4"/>
  <c r="C297" i="1"/>
  <c r="G634" i="1"/>
  <c r="H634" i="1"/>
  <c r="H637" i="1" l="1"/>
  <c r="H297" i="1"/>
  <c r="G297" i="1"/>
  <c r="F424" i="4"/>
  <c r="C419" i="1"/>
  <c r="H418" i="1"/>
  <c r="G418" i="1"/>
  <c r="F425" i="4"/>
  <c r="C420" i="1"/>
  <c r="D646" i="4"/>
  <c r="F644" i="4"/>
  <c r="C638" i="1"/>
  <c r="D645" i="4"/>
  <c r="H296" i="1"/>
  <c r="G296" i="1"/>
  <c r="H334" i="9"/>
  <c r="G334" i="9"/>
  <c r="E650" i="4"/>
  <c r="D640" i="1"/>
  <c r="E649" i="4"/>
  <c r="D639" i="1"/>
  <c r="E334" i="9" l="1"/>
  <c r="B334" i="9" s="1"/>
  <c r="H420" i="1"/>
  <c r="G420" i="1"/>
  <c r="H419" i="1"/>
  <c r="G419" i="1"/>
  <c r="D649" i="4"/>
  <c r="F645" i="4"/>
  <c r="C639" i="1"/>
  <c r="I19" i="3"/>
  <c r="D643" i="1"/>
  <c r="I20" i="3"/>
  <c r="D644" i="1"/>
  <c r="G638" i="1"/>
  <c r="H638" i="1"/>
  <c r="D650" i="4"/>
  <c r="G297" i="9" s="1"/>
  <c r="E297" i="9" s="1"/>
  <c r="B297" i="9" s="1"/>
  <c r="F646" i="4"/>
  <c r="C640" i="1"/>
  <c r="E298" i="9" l="1"/>
  <c r="I8" i="3" s="1"/>
  <c r="G640" i="1"/>
  <c r="H640" i="1"/>
  <c r="F650" i="4"/>
  <c r="H20" i="3"/>
  <c r="C644" i="1"/>
  <c r="G639" i="1"/>
  <c r="H639" i="1"/>
  <c r="F649" i="4"/>
  <c r="H19" i="3"/>
  <c r="C643" i="1"/>
  <c r="H7" i="3" l="1"/>
  <c r="J3" i="9" s="1"/>
  <c r="G643" i="1"/>
  <c r="H643" i="1"/>
  <c r="G644" i="1"/>
  <c r="H644" i="1"/>
  <c r="G295" i="9" l="1"/>
  <c r="H295" i="9"/>
  <c r="L293" i="9"/>
  <c r="F293" i="9" s="1"/>
  <c r="G18" i="9"/>
  <c r="H18" i="9"/>
  <c r="H22" i="9"/>
  <c r="K13" i="9"/>
  <c r="K5" i="9"/>
  <c r="I7" i="9"/>
  <c r="J8" i="9"/>
  <c r="K9" i="9"/>
  <c r="I11" i="9"/>
  <c r="J12" i="9"/>
  <c r="G15" i="9"/>
  <c r="H16" i="9"/>
  <c r="H17" i="9"/>
  <c r="G22" i="9"/>
  <c r="J5" i="9"/>
  <c r="K6" i="9"/>
  <c r="I8" i="9"/>
  <c r="J9" i="9"/>
  <c r="K10" i="9"/>
  <c r="I12" i="9"/>
  <c r="J13" i="9"/>
  <c r="M15" i="9"/>
  <c r="L16" i="9"/>
  <c r="I17" i="9"/>
  <c r="I5" i="9"/>
  <c r="J6" i="9"/>
  <c r="K7" i="9"/>
  <c r="I9" i="9"/>
  <c r="E9" i="9" s="1"/>
  <c r="B9" i="9" s="1"/>
  <c r="J10" i="9"/>
  <c r="E10" i="9" s="1"/>
  <c r="B10" i="9" s="1"/>
  <c r="K11" i="9"/>
  <c r="I13" i="9"/>
  <c r="L15" i="9"/>
  <c r="F15" i="9" s="1"/>
  <c r="M16" i="9"/>
  <c r="J17" i="9"/>
  <c r="G21" i="9"/>
  <c r="I6" i="9"/>
  <c r="E6" i="9" s="1"/>
  <c r="B6" i="9" s="1"/>
  <c r="J7" i="9"/>
  <c r="K8" i="9"/>
  <c r="J11" i="9"/>
  <c r="K12" i="9"/>
  <c r="H15" i="9"/>
  <c r="G16" i="9"/>
  <c r="E16" i="9" s="1"/>
  <c r="G17" i="9"/>
  <c r="H21" i="9"/>
  <c r="E5" i="9" l="1"/>
  <c r="E17" i="9"/>
  <c r="B17" i="9" s="1"/>
  <c r="E13" i="9"/>
  <c r="B13" i="9" s="1"/>
  <c r="E18" i="9"/>
  <c r="B18" i="9" s="1"/>
  <c r="E22" i="9"/>
  <c r="B22" i="9" s="1"/>
  <c r="E21" i="9"/>
  <c r="B21" i="9" s="1"/>
  <c r="B5" i="9"/>
  <c r="F16" i="9"/>
  <c r="F14" i="9" s="1"/>
  <c r="E8" i="9"/>
  <c r="B8" i="9" s="1"/>
  <c r="E15" i="9"/>
  <c r="E11" i="9"/>
  <c r="B11" i="9" s="1"/>
  <c r="B16" i="9"/>
  <c r="E12" i="9"/>
  <c r="B12" i="9" s="1"/>
  <c r="E7" i="9"/>
  <c r="B7" i="9" s="1"/>
  <c r="B293" i="9"/>
  <c r="F23" i="9"/>
  <c r="E295" i="9"/>
  <c r="B295" i="9" l="1"/>
  <c r="E23" i="9"/>
  <c r="I7" i="3" s="1"/>
  <c r="B15" i="9"/>
  <c r="E14" i="9"/>
  <c r="I13" i="3" s="1"/>
  <c r="F3" i="9"/>
  <c r="E4" i="9"/>
  <c r="E3" i="9" l="1"/>
</calcChain>
</file>

<file path=xl/sharedStrings.xml><?xml version="1.0" encoding="utf-8"?>
<sst xmlns="http://schemas.openxmlformats.org/spreadsheetml/2006/main" count="4733" uniqueCount="3656">
  <si>
    <t>Obveznik:</t>
  </si>
  <si>
    <t>13650 - OSNOVNA ŠKOLA NEDELIŠĆE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</si>
  <si>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</si>
  <si>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</si>
  <si>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</si>
  <si>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</si>
  <si>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</si>
  <si>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</si>
  <si>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</si>
  <si>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</si>
  <si>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</si>
  <si>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</si>
  <si>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</si>
  <si>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</si>
  <si>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</si>
  <si>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</si>
  <si>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</si>
  <si>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</si>
  <si>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</si>
  <si>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</si>
  <si>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</si>
  <si>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</si>
  <si>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</si>
  <si>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</si>
  <si>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</si>
  <si>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</si>
  <si>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</si>
  <si>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</si>
  <si>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</si>
  <si>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</si>
  <si>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</si>
  <si>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</si>
  <si>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</si>
  <si>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</si>
  <si>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</si>
  <si>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</si>
  <si>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</si>
  <si>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</si>
  <si>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</si>
  <si>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</si>
  <si>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</si>
  <si>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</si>
  <si>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</si>
  <si>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</si>
  <si>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</si>
  <si>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</si>
  <si>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</si>
  <si>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</si>
  <si>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</si>
  <si>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</si>
  <si>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</si>
  <si>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</si>
  <si>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</si>
  <si>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</si>
  <si>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</si>
  <si>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</si>
  <si>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</si>
  <si>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</si>
  <si>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</si>
  <si>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</si>
  <si>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</si>
  <si>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</si>
  <si>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</si>
  <si>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</si>
  <si>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</si>
  <si>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</si>
  <si>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</si>
  <si>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</si>
  <si>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</si>
  <si>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</si>
  <si>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</si>
  <si>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</si>
  <si>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</si>
  <si>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</si>
  <si>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</si>
  <si>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</si>
  <si>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</si>
  <si>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</si>
  <si>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</si>
  <si>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</si>
  <si>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</si>
  <si>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</si>
  <si>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</si>
  <si>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</si>
  <si>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</si>
  <si>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</si>
  <si>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</si>
  <si>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</si>
  <si>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</si>
  <si>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</si>
  <si>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</si>
  <si>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</si>
  <si>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</si>
  <si>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</si>
  <si>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</si>
  <si>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</si>
  <si>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</si>
  <si>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</si>
  <si>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</si>
  <si>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</si>
  <si>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</si>
  <si>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</si>
  <si>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</si>
  <si>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</si>
  <si>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</si>
  <si>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</si>
  <si>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</si>
  <si>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</si>
  <si>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</si>
  <si>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</si>
  <si>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</si>
  <si>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</si>
  <si>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</si>
  <si>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</si>
  <si>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</si>
  <si>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</si>
  <si>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</si>
  <si>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</si>
  <si>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</si>
  <si>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</si>
  <si>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</si>
  <si>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</si>
  <si>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</si>
  <si>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</si>
  <si>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</si>
  <si>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</si>
  <si>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</si>
  <si>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</si>
  <si>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</si>
  <si>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</si>
  <si>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</si>
  <si>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</si>
  <si>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</si>
  <si>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</si>
  <si>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</si>
  <si>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</si>
  <si>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</si>
  <si>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</si>
  <si>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</si>
  <si>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</si>
  <si>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</si>
  <si>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</si>
  <si>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</si>
  <si>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</si>
  <si>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</si>
  <si>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</si>
  <si>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</si>
  <si>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</si>
  <si>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</si>
  <si>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</si>
  <si>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</si>
  <si>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</si>
  <si>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</si>
  <si>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</si>
  <si>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</si>
  <si>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</si>
  <si>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</si>
  <si>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</si>
  <si>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</si>
  <si>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</si>
  <si>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</si>
  <si>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</si>
  <si>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</si>
  <si>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</si>
  <si>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</si>
  <si>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</si>
  <si>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</si>
  <si>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</si>
  <si>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</si>
  <si>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</si>
  <si>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</si>
  <si>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</si>
  <si>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</si>
  <si>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</si>
  <si>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</si>
  <si>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</si>
  <si>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</si>
  <si>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</si>
  <si>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</si>
  <si>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</si>
  <si>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</si>
  <si>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</si>
  <si>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</si>
  <si>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</si>
  <si>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</si>
  <si>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</si>
  <si>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</si>
  <si>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</si>
  <si>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</si>
  <si>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</si>
  <si>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</si>
  <si>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</si>
  <si>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</si>
  <si>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</si>
  <si>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</si>
  <si>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</si>
  <si>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</si>
  <si>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</si>
  <si>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</si>
  <si>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</si>
  <si>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</si>
  <si>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</si>
  <si>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</si>
  <si>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</si>
  <si>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</si>
  <si>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</si>
  <si>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</si>
  <si>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</si>
  <si>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</si>
  <si>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</si>
  <si>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</si>
  <si>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</si>
  <si>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</si>
  <si>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</si>
  <si>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</si>
  <si>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</si>
  <si>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</si>
  <si>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</si>
  <si>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</si>
  <si>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</si>
  <si>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</si>
  <si>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</si>
  <si>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</si>
  <si>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</si>
  <si>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</si>
  <si>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</si>
  <si>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</si>
  <si>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</si>
  <si>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</si>
  <si>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</si>
  <si>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</si>
  <si>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</si>
  <si>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</si>
  <si>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</si>
  <si>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</si>
  <si>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</si>
  <si>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</si>
  <si>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</si>
  <si>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</si>
  <si>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</si>
  <si>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</si>
  <si>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</si>
  <si>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</si>
  <si>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</si>
  <si>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</si>
  <si>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</si>
  <si>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</si>
  <si>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</si>
  <si>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</si>
  <si>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</si>
  <si>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</si>
  <si>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</si>
  <si>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</si>
  <si>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</si>
  <si>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</si>
  <si>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</si>
  <si>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</si>
  <si>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</si>
  <si>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</si>
  <si>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</si>
  <si>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</si>
  <si>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</si>
  <si>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</si>
  <si>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</si>
  <si>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</si>
  <si>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</si>
  <si>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</si>
  <si>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</si>
  <si>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</si>
  <si>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</si>
  <si>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</si>
  <si>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</si>
  <si>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</si>
  <si>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</si>
  <si>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</si>
  <si>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</si>
  <si>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</si>
  <si>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</si>
  <si>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</si>
  <si>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</si>
  <si>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</si>
  <si>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</si>
  <si>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</si>
  <si>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</si>
  <si>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</si>
  <si>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</si>
  <si>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</si>
  <si>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</si>
  <si>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</si>
  <si>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</si>
  <si>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</si>
  <si>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</si>
  <si>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</si>
  <si>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</si>
  <si>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</si>
  <si>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</si>
  <si>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</si>
  <si>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</si>
  <si>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</si>
  <si>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</si>
  <si>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</si>
  <si>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</si>
  <si>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</si>
  <si>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</si>
  <si>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</si>
  <si>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</si>
  <si>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</si>
  <si>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</si>
  <si>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</si>
  <si>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</si>
  <si>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</si>
  <si>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</si>
  <si>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</si>
  <si>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</si>
  <si>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</si>
  <si>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</si>
  <si>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</si>
  <si>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</si>
  <si>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</si>
  <si>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</si>
  <si>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</si>
  <si>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</si>
  <si>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</si>
  <si>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</si>
  <si>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</si>
  <si>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</si>
  <si>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</si>
  <si>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</si>
  <si>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</si>
  <si>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</si>
  <si>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</si>
  <si>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</si>
  <si>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</si>
  <si>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</si>
  <si>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</si>
  <si>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</si>
  <si>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</si>
  <si>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</si>
  <si>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</si>
  <si>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</si>
  <si>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</si>
  <si>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</si>
  <si>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</si>
  <si>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</si>
  <si>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</si>
  <si>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</si>
  <si>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</si>
  <si>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</si>
  <si>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</si>
  <si>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</si>
  <si>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</si>
  <si>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</si>
  <si>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</si>
  <si>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</si>
  <si>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</si>
  <si>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</si>
  <si>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</si>
  <si>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</si>
  <si>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</si>
  <si>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</si>
  <si>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</si>
  <si>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</si>
  <si>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</si>
  <si>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</si>
  <si>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</si>
  <si>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</si>
  <si>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</si>
  <si>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</si>
  <si>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</si>
  <si>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</si>
  <si>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</si>
  <si>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</si>
  <si>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</si>
  <si>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</si>
  <si>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</si>
  <si>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</si>
  <si>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</si>
  <si>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</si>
  <si>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</si>
  <si>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</si>
  <si>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</si>
  <si>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</si>
  <si>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</si>
  <si>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</si>
  <si>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</si>
  <si>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</si>
  <si>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</si>
  <si>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</si>
  <si>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</si>
  <si>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</si>
  <si>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</si>
  <si>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</si>
  <si>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</si>
  <si>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</si>
  <si>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</si>
  <si>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</si>
  <si>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</si>
  <si>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</si>
  <si>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</si>
  <si>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</si>
  <si>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</si>
  <si>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</si>
  <si>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</si>
  <si>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</si>
  <si>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</si>
  <si>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</si>
  <si>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</si>
  <si>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</si>
  <si>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</si>
  <si>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</si>
  <si>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</si>
  <si>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</si>
  <si>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</si>
  <si>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</si>
  <si>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</si>
  <si>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</si>
  <si>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</si>
  <si>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</si>
  <si>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</si>
  <si>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</si>
  <si>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</si>
  <si>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</si>
  <si>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</si>
  <si>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</si>
  <si>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</si>
  <si>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</si>
  <si>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</si>
  <si>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</si>
  <si>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</si>
  <si>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</si>
  <si>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</si>
  <si>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</si>
  <si>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</si>
  <si>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</si>
  <si>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</si>
  <si>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</si>
  <si>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</si>
  <si>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</si>
  <si>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</si>
  <si>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</si>
  <si>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</si>
  <si>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</si>
  <si>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</si>
  <si>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</si>
  <si>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</si>
  <si>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</si>
  <si>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</si>
  <si>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</si>
  <si>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</si>
  <si>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</si>
  <si>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</si>
  <si>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</si>
  <si>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</si>
  <si>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</si>
  <si>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</si>
  <si>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</si>
  <si>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</si>
  <si>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</si>
  <si>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</si>
  <si>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</si>
  <si>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</si>
  <si>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</si>
  <si>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</si>
  <si>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</si>
  <si>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</si>
  <si>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</si>
  <si>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</si>
  <si>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</si>
  <si>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</si>
  <si>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</si>
  <si>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</si>
  <si>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</si>
  <si>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</si>
  <si>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</si>
  <si>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</si>
  <si>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</si>
  <si>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</si>
  <si>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</si>
  <si>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</si>
  <si>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</si>
  <si>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</si>
  <si>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</si>
  <si>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</si>
  <si>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</si>
  <si>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</si>
  <si>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</si>
  <si>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</si>
  <si>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</si>
  <si>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</si>
  <si>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</si>
  <si>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</si>
  <si>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</si>
  <si>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</si>
  <si>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</si>
  <si>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</si>
  <si>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</si>
  <si>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</si>
  <si>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</si>
  <si>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</si>
  <si>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</si>
  <si>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</si>
  <si>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</si>
  <si>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</si>
  <si>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</si>
  <si>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</si>
  <si>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</si>
  <si>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</si>
  <si>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</si>
  <si>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</si>
  <si>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</si>
  <si>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</si>
  <si>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</si>
  <si>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</si>
  <si>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</si>
  <si>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</si>
  <si>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</si>
  <si>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</si>
  <si>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</si>
  <si>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</si>
  <si>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</si>
  <si>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</si>
  <si>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</si>
  <si>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</si>
  <si>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</si>
  <si>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</si>
  <si>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</si>
  <si>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</si>
  <si>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</si>
  <si>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</si>
  <si>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</si>
  <si>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</si>
  <si>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</si>
  <si>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</si>
  <si>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</si>
  <si>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</si>
  <si>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</si>
  <si>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</si>
  <si>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</si>
  <si>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</si>
  <si>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</si>
  <si>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</si>
  <si>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</si>
  <si>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</si>
  <si>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</si>
  <si>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</si>
  <si>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</si>
  <si>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</si>
  <si>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</si>
  <si>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</si>
  <si>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</si>
  <si>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</si>
  <si>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</si>
  <si>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</si>
  <si>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</si>
  <si>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</si>
  <si>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</si>
  <si>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</si>
  <si>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</si>
  <si>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</si>
  <si>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</si>
  <si>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</si>
  <si>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</si>
  <si>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</si>
  <si>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</si>
  <si>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</si>
  <si>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</si>
  <si>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</si>
  <si>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</si>
  <si>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</si>
  <si>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</si>
  <si>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</si>
  <si>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</si>
  <si>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</si>
  <si>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</si>
  <si>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</si>
  <si>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</si>
  <si>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</si>
  <si>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</si>
  <si>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</si>
  <si>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</si>
  <si>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</si>
  <si>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</si>
  <si>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</si>
  <si>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</si>
  <si>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</si>
  <si>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</si>
  <si>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</si>
  <si>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</si>
  <si>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</si>
  <si>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</si>
  <si>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</si>
  <si>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</si>
  <si>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</si>
  <si>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</si>
  <si>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</si>
  <si>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</si>
  <si>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</si>
  <si>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</si>
  <si>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</si>
  <si>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</si>
  <si>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</si>
  <si>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</si>
  <si>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</si>
  <si>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</si>
  <si>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</si>
  <si>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</si>
  <si>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</si>
  <si>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</si>
  <si>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</si>
  <si>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</si>
  <si>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</si>
  <si>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</si>
  <si>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</si>
  <si>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</si>
  <si>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</si>
  <si>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</si>
  <si>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</si>
  <si>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</si>
  <si>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</si>
  <si>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</si>
  <si>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</si>
  <si>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</si>
  <si>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</si>
  <si>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</si>
  <si>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</si>
  <si>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</si>
  <si>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</si>
  <si>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</si>
  <si>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</si>
  <si>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</si>
  <si>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</si>
  <si>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</si>
  <si>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</si>
  <si>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</si>
  <si>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</si>
  <si>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</si>
  <si>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</si>
  <si>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</si>
  <si>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</si>
  <si>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</si>
  <si>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</si>
  <si>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</si>
  <si>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</si>
  <si>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</si>
  <si>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</si>
  <si>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</si>
  <si>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</si>
  <si>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</si>
  <si>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</si>
  <si>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</si>
  <si>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</si>
  <si>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</si>
  <si>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</si>
  <si>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</si>
  <si>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</si>
  <si>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</si>
  <si>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</si>
  <si>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</si>
  <si>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</si>
  <si>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</si>
  <si>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</si>
  <si>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</si>
  <si>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</si>
  <si>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</si>
  <si>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</si>
  <si>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</si>
  <si>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</si>
  <si>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</si>
  <si>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</si>
  <si>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</si>
  <si>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</si>
  <si>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</si>
  <si>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</si>
  <si>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</si>
  <si>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</si>
  <si>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</si>
  <si>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</si>
  <si>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</si>
  <si>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</si>
  <si>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</si>
  <si>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</si>
  <si>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</si>
  <si>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</si>
  <si>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</si>
  <si>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</si>
  <si>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</si>
  <si>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</si>
  <si>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</si>
  <si>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</si>
  <si>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</si>
  <si>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</si>
  <si>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</si>
  <si>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</si>
  <si>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</si>
  <si>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</si>
  <si>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</si>
  <si>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</si>
  <si>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</si>
  <si>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</si>
  <si>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</si>
  <si>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</si>
  <si>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</si>
  <si>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</si>
  <si>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</si>
  <si>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</si>
  <si>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</si>
  <si>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</si>
  <si>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</si>
  <si>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</si>
  <si>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</si>
  <si>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</si>
  <si>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</si>
  <si>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</si>
  <si>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</si>
  <si>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</si>
  <si>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</si>
  <si>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</si>
  <si>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</si>
  <si>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</si>
  <si>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</si>
  <si>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</si>
  <si>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</si>
  <si>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</si>
  <si>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</si>
  <si>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</si>
  <si>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</si>
  <si>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</si>
  <si>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</si>
  <si>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</si>
  <si>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</si>
  <si>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</si>
  <si>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</si>
  <si>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</si>
  <si>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</si>
  <si>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</si>
  <si>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</si>
  <si>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</si>
  <si>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</si>
  <si>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</si>
  <si>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</si>
  <si>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</si>
  <si>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</si>
  <si>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</si>
  <si>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</si>
  <si>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</si>
  <si>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</si>
  <si>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</si>
  <si>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</si>
  <si>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</si>
  <si>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</si>
  <si>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</si>
  <si>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</si>
  <si>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</si>
  <si>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</si>
  <si>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</si>
  <si>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</si>
  <si>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</si>
  <si>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</si>
  <si>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</si>
  <si>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</si>
  <si>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</si>
  <si>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</si>
  <si>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</si>
  <si>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</si>
  <si>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</si>
  <si>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</si>
  <si>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</si>
  <si>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</si>
  <si>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</si>
  <si>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</si>
  <si>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</si>
  <si>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</si>
  <si>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</si>
  <si>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</si>
  <si>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</si>
  <si>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</si>
  <si>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</si>
  <si>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</si>
  <si>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</si>
  <si>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</si>
  <si>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</si>
  <si>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</si>
  <si>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</si>
  <si>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</si>
  <si>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</si>
  <si>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</si>
  <si>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</si>
  <si>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</si>
  <si>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</si>
  <si>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</si>
  <si>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</si>
  <si>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</si>
  <si>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</si>
  <si>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</si>
  <si>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</si>
  <si>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</si>
  <si>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</si>
  <si>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</si>
  <si>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</si>
  <si>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</si>
  <si>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</si>
  <si>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</si>
  <si>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</si>
  <si>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</si>
  <si>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</si>
  <si>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</si>
  <si>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</si>
  <si>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</si>
  <si>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</si>
  <si>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</si>
  <si>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</si>
  <si>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</si>
  <si>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</si>
  <si>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</si>
  <si>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</si>
  <si>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</si>
  <si>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</si>
  <si>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</si>
  <si>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</si>
  <si>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</si>
  <si>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</si>
  <si>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</si>
  <si>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</si>
  <si>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</si>
  <si>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</si>
  <si>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</si>
  <si>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</si>
  <si>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</si>
  <si>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</si>
  <si>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</si>
  <si>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</si>
  <si>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</si>
  <si>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</si>
  <si>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</si>
  <si>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</si>
  <si>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</si>
  <si>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</si>
  <si>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</si>
  <si>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</si>
  <si>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</si>
  <si>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</si>
  <si>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</si>
  <si>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</si>
  <si>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</si>
  <si>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</si>
  <si>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</si>
  <si>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</si>
  <si>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</si>
  <si>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</si>
  <si>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</si>
  <si>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</si>
  <si>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</si>
  <si>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</si>
  <si>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</si>
  <si>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</si>
  <si>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</si>
  <si>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</si>
  <si>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</si>
  <si>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</si>
  <si>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</si>
  <si>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</si>
  <si>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</si>
  <si>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</si>
  <si>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</si>
  <si>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</si>
  <si>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</si>
  <si>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</si>
  <si>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</si>
  <si>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</si>
  <si>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</si>
  <si>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</si>
  <si>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</si>
  <si>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</si>
  <si>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</si>
  <si>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</si>
  <si>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</si>
  <si>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</si>
  <si>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</si>
  <si>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</si>
  <si>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</si>
  <si>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</si>
  <si>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</si>
  <si>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</si>
  <si>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</si>
  <si>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</si>
  <si>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</si>
  <si>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</si>
  <si>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</si>
  <si>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</si>
  <si>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</si>
  <si>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</si>
  <si>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</si>
  <si>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</si>
  <si>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</si>
  <si>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</si>
  <si>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</si>
  <si>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</si>
  <si>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</si>
  <si>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</si>
  <si>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</si>
  <si>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</si>
  <si>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</si>
  <si>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</si>
  <si>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</si>
  <si>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</si>
  <si>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</si>
  <si>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</si>
  <si>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</si>
  <si>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</si>
  <si>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</si>
  <si>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</si>
  <si>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</si>
  <si>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</si>
  <si>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</si>
  <si>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</si>
  <si>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</si>
  <si>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</si>
  <si>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</si>
  <si>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</si>
  <si>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</si>
  <si>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</si>
  <si>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</si>
  <si>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</si>
  <si>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</si>
  <si>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</si>
  <si>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</si>
  <si>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</si>
  <si>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</si>
  <si>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</si>
  <si>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</si>
  <si>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</si>
  <si>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</si>
  <si>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</si>
  <si>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</si>
  <si>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</si>
  <si>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</si>
  <si>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</si>
  <si>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</si>
  <si>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</si>
  <si>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</si>
  <si>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</si>
  <si>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</si>
  <si>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</si>
  <si>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</si>
  <si>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</si>
  <si>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</si>
  <si>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</si>
  <si>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</si>
  <si>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</si>
  <si>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</si>
  <si>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</si>
  <si>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</si>
  <si>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</si>
  <si>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</si>
  <si>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</si>
  <si>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</si>
  <si>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</si>
  <si>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</si>
  <si>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</si>
  <si>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</si>
  <si>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</si>
  <si>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</si>
  <si>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</si>
  <si>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</si>
  <si>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</si>
  <si>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</si>
  <si>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</si>
  <si>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</si>
  <si>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</si>
  <si>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</si>
  <si>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</si>
  <si>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</si>
  <si>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</si>
  <si>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</si>
  <si>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</si>
  <si>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</si>
  <si>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</si>
  <si>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</si>
  <si>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</si>
  <si>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</si>
  <si>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</si>
  <si>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</si>
  <si>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</si>
  <si>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</si>
  <si>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</si>
  <si>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</si>
  <si>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</si>
  <si>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</si>
  <si>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</si>
  <si>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</si>
  <si>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</si>
  <si>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</si>
  <si>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</si>
  <si>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</si>
  <si>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</si>
  <si>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</si>
  <si>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</si>
  <si>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</si>
  <si>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</si>
  <si>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</si>
  <si>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</si>
  <si>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</si>
  <si>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</si>
  <si>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</si>
  <si>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</si>
  <si>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</si>
  <si>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</si>
  <si>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</si>
  <si>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</si>
  <si>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</si>
  <si>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</si>
  <si>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</si>
  <si>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</si>
  <si>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</si>
  <si>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</si>
  <si>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</si>
  <si>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</si>
  <si>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</si>
  <si>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</si>
  <si>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</si>
  <si>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</si>
  <si>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</si>
  <si>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</si>
  <si>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</si>
  <si>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</si>
  <si>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</si>
  <si>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</si>
  <si>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</si>
  <si>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</si>
  <si>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</si>
  <si>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</si>
  <si>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</si>
  <si>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</si>
  <si>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</si>
  <si>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</si>
  <si>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</si>
  <si>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</si>
  <si>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</si>
  <si>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</si>
  <si>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</si>
  <si>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</si>
  <si>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</si>
  <si>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</si>
  <si>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</si>
  <si>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</si>
  <si>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</si>
  <si>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</si>
  <si>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</si>
  <si>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</si>
  <si>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</si>
  <si>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</si>
  <si>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</si>
  <si>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</si>
  <si>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</si>
  <si>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</si>
  <si>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</si>
  <si>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</si>
  <si>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</si>
  <si>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</si>
  <si>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</si>
  <si>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</si>
  <si>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</si>
  <si>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</si>
  <si>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</si>
  <si>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</si>
  <si>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</si>
  <si>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</si>
  <si>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</si>
  <si>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</si>
  <si>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</si>
  <si>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</si>
  <si>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</si>
  <si>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</si>
  <si>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</si>
  <si>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</si>
  <si>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</si>
  <si>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</si>
  <si>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</si>
  <si>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</si>
  <si>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</si>
  <si>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</si>
  <si>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</si>
  <si>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</si>
  <si>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</si>
  <si>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</si>
  <si>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</si>
  <si>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</si>
  <si>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</si>
  <si>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</si>
  <si>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</si>
  <si>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</si>
  <si>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</si>
  <si>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</si>
  <si>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</si>
  <si>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</si>
  <si>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</si>
  <si>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</si>
  <si>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</si>
  <si>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</si>
  <si>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</si>
  <si>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</si>
  <si>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</si>
  <si>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</si>
  <si>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</si>
  <si>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</si>
  <si>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</si>
  <si>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</si>
  <si>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</si>
  <si>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</si>
  <si>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</si>
  <si>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</si>
  <si>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</si>
  <si>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</si>
  <si>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</si>
  <si>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</si>
  <si>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</si>
  <si>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</si>
  <si>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</si>
  <si>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</si>
  <si>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</si>
  <si>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</si>
  <si>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</si>
  <si>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</si>
  <si>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</si>
  <si>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</si>
  <si>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</si>
  <si>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</si>
  <si>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</si>
  <si>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</si>
  <si>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</si>
  <si>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</si>
  <si>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</si>
  <si>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</si>
  <si>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</si>
  <si>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</si>
  <si>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</si>
  <si>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</si>
  <si>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</si>
  <si>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</si>
  <si>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</si>
  <si>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</si>
  <si>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</si>
  <si>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</si>
  <si>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</si>
  <si>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</si>
  <si>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</si>
  <si>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</si>
  <si>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</si>
  <si>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</si>
  <si>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</si>
  <si>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</si>
  <si>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</si>
  <si>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</si>
  <si>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</si>
  <si>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</si>
  <si>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</si>
  <si>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</si>
  <si>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</si>
  <si>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</si>
  <si>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</si>
  <si>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</si>
  <si>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</si>
  <si>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</si>
  <si>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</si>
  <si>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</si>
  <si>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</si>
  <si>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</si>
  <si>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</si>
  <si>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</si>
  <si>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</si>
  <si>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</si>
  <si>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</si>
  <si>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</si>
  <si>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</si>
  <si>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</si>
  <si>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</si>
  <si>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</si>
  <si>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</si>
  <si>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</si>
  <si>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</si>
  <si>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</si>
  <si>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</si>
  <si>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</si>
  <si>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</si>
  <si>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</si>
  <si>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</si>
  <si>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</si>
  <si>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</si>
  <si>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</si>
  <si>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</si>
  <si>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</si>
  <si>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</si>
  <si>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</si>
  <si>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</si>
  <si>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</si>
  <si>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</si>
  <si>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</si>
  <si>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</si>
  <si>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</si>
  <si>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</si>
  <si>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</si>
  <si>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</si>
  <si>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</si>
  <si>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</si>
  <si>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</si>
  <si>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</si>
  <si>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</si>
  <si>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</si>
  <si>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</si>
  <si>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</si>
  <si>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</si>
  <si>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</si>
  <si>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</si>
  <si>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</si>
  <si>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</si>
  <si>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</si>
  <si>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</si>
  <si>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</si>
  <si>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</si>
  <si>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</si>
  <si>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</si>
  <si>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</si>
  <si>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</si>
  <si>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</si>
  <si>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</si>
  <si>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</si>
  <si>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</si>
  <si>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</si>
  <si>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</si>
  <si>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</si>
  <si>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</si>
  <si>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</si>
  <si>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</si>
  <si>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</si>
  <si>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</si>
  <si>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</si>
  <si>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</si>
  <si>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</si>
  <si>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</si>
  <si>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</si>
  <si>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</si>
  <si>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</si>
  <si>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</si>
  <si>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</si>
  <si>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</si>
  <si>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</si>
  <si>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</si>
  <si>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</si>
  <si>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</si>
  <si>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</si>
  <si>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</si>
  <si>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</si>
  <si>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</si>
  <si>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</si>
  <si>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</si>
  <si>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</si>
  <si>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</si>
  <si>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</si>
  <si>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</si>
  <si>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</si>
  <si>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</si>
  <si>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</si>
  <si>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</si>
  <si>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</si>
  <si>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</si>
  <si>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</si>
  <si>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</si>
  <si>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</si>
  <si>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</si>
  <si>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</si>
  <si>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</si>
  <si>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</si>
  <si>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</si>
  <si>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</si>
  <si>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</si>
  <si>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</si>
  <si>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</si>
  <si>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</si>
  <si>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</si>
  <si>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</si>
  <si>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</si>
  <si>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</si>
  <si>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</si>
  <si>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</si>
  <si>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</si>
  <si>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</si>
  <si>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</si>
  <si>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</si>
  <si>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</si>
  <si>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</si>
  <si>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</si>
  <si>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</si>
  <si>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</si>
  <si>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</si>
  <si>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</si>
  <si>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</si>
  <si>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</si>
  <si>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</si>
  <si>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</si>
  <si>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</si>
  <si>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</si>
  <si>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</si>
  <si>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</si>
  <si>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</si>
  <si>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</si>
  <si>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</si>
  <si>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</si>
  <si>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</si>
  <si>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</si>
  <si>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</si>
  <si>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</si>
  <si>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</si>
  <si>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</si>
  <si>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</si>
  <si>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</si>
  <si>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</si>
  <si>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</si>
  <si>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</si>
  <si>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</si>
  <si>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</si>
  <si>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</si>
  <si>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</si>
  <si>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</si>
  <si>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</si>
  <si>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</si>
  <si>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</si>
  <si>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</si>
  <si>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</si>
  <si>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</si>
  <si>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</si>
  <si>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</si>
  <si>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</si>
  <si>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</si>
  <si>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</si>
  <si>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</si>
  <si>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</si>
  <si>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</si>
  <si>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</si>
  <si>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</si>
  <si>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</si>
  <si>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</si>
  <si>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</si>
  <si>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</si>
  <si>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</si>
  <si>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</si>
  <si>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</si>
  <si>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</si>
  <si>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</si>
  <si>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</si>
  <si>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</si>
  <si>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</si>
  <si>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</si>
  <si>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</si>
  <si>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</si>
  <si>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</si>
  <si>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</si>
  <si>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</si>
  <si>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</si>
  <si>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</si>
  <si>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</si>
  <si>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</si>
  <si>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</si>
  <si>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</si>
  <si>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</si>
  <si>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</si>
  <si>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</si>
  <si>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</si>
  <si>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</si>
  <si>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</si>
  <si>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</si>
  <si>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</si>
  <si>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</si>
  <si>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</si>
  <si>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</si>
  <si>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</si>
  <si>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</si>
  <si>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</si>
  <si>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</si>
  <si>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</si>
  <si>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</si>
  <si>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</si>
  <si>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</si>
  <si>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</si>
  <si>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</si>
  <si>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</si>
  <si>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</si>
  <si>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</si>
  <si>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</si>
  <si>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</si>
  <si>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</si>
  <si>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</si>
  <si>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</si>
  <si>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</si>
  <si>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</si>
  <si>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</si>
  <si>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</si>
  <si>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</si>
  <si>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</si>
  <si>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</si>
  <si>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</si>
  <si>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</si>
  <si>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</si>
  <si>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</si>
  <si>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</si>
  <si>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</si>
  <si>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</si>
  <si>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</si>
  <si>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</si>
  <si>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</si>
  <si>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</si>
  <si>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</si>
  <si>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</si>
  <si>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</si>
  <si>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</si>
  <si>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</si>
  <si>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</si>
  <si>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</si>
  <si>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</si>
  <si>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</si>
  <si>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</si>
  <si>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</si>
  <si>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</si>
  <si>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</si>
  <si>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</si>
  <si>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</si>
  <si>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</si>
  <si>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</si>
  <si>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</si>
  <si>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</si>
  <si>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</si>
  <si>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</si>
  <si>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</si>
  <si>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</si>
  <si>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</si>
  <si>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</si>
  <si>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</si>
  <si>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</si>
  <si>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</si>
  <si>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</si>
  <si>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</si>
  <si>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</si>
  <si>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</si>
  <si>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</si>
  <si>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</si>
  <si>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</si>
  <si>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</si>
  <si>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</si>
  <si>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</si>
  <si>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</si>
  <si>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</si>
  <si>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</si>
  <si>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</si>
  <si>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</si>
  <si>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</si>
  <si>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</si>
  <si>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</si>
  <si>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</si>
  <si>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</si>
  <si>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</si>
  <si>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</si>
  <si>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</si>
  <si>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</si>
  <si>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</si>
  <si>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</si>
  <si>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</si>
  <si>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</si>
  <si>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</si>
  <si>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</si>
  <si>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</si>
  <si>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</si>
  <si>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</si>
  <si>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</si>
  <si>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</si>
  <si>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</si>
  <si>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</si>
  <si>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</si>
  <si>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</si>
  <si>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</si>
  <si>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</si>
  <si>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</si>
  <si>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</si>
  <si>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</si>
  <si>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</si>
  <si>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</si>
  <si>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</si>
  <si>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</si>
  <si>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</si>
  <si>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</si>
  <si>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</si>
  <si>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</si>
  <si>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</si>
  <si>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</si>
  <si>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</si>
  <si>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</si>
  <si>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</si>
  <si>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</si>
  <si>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</si>
  <si>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</si>
  <si>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</si>
  <si>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</si>
  <si>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</si>
  <si>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</si>
  <si>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</si>
  <si>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</si>
  <si>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</si>
  <si>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</si>
  <si>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</si>
  <si>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</si>
  <si>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</si>
  <si>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</si>
  <si>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</si>
  <si>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</si>
  <si>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</si>
  <si>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</si>
  <si>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</si>
  <si>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</si>
  <si>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</si>
  <si>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</si>
  <si>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</si>
  <si>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</si>
  <si>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</si>
  <si>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</si>
  <si>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</si>
  <si>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</si>
  <si>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</si>
  <si>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</si>
  <si>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</si>
  <si>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</si>
  <si>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</si>
  <si>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</si>
  <si>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</si>
  <si>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</si>
  <si>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</si>
  <si>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</si>
  <si>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</si>
  <si>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</si>
  <si>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</si>
  <si>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</si>
  <si>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</si>
  <si>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</si>
  <si>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</si>
  <si>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</si>
  <si>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</si>
  <si>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</si>
  <si>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</si>
  <si>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</si>
  <si>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</si>
  <si>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</si>
  <si>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</si>
  <si>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</si>
  <si>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</si>
  <si>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</si>
  <si>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</si>
  <si>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</si>
  <si>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</si>
  <si>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</si>
  <si>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</si>
  <si>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</si>
  <si>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</si>
  <si>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</si>
  <si>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</si>
  <si>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</si>
  <si>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</si>
  <si>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</si>
  <si>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</si>
  <si>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</si>
  <si>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</si>
  <si>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</si>
  <si>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</si>
  <si>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</si>
  <si>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</si>
  <si>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</si>
  <si>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</si>
  <si>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</si>
  <si>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</si>
  <si>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</si>
  <si>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</si>
  <si>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</si>
  <si>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</si>
  <si>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</si>
  <si>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</si>
  <si>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</si>
  <si>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</si>
  <si>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</si>
  <si>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</si>
  <si>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</si>
  <si>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</si>
  <si>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</si>
  <si>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</si>
  <si>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</si>
  <si>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</si>
  <si>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</si>
  <si>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</si>
  <si>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</si>
  <si>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</si>
  <si>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</si>
  <si>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</si>
  <si>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</si>
  <si>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</si>
  <si>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</si>
  <si>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</si>
  <si>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</si>
  <si>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</si>
  <si>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</si>
  <si>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</si>
  <si>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</si>
  <si>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</si>
  <si>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</si>
  <si>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</si>
  <si>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</si>
  <si>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</si>
  <si>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</si>
  <si>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</si>
  <si>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</si>
  <si>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</si>
  <si>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</si>
  <si>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</si>
  <si>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</si>
  <si>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</si>
  <si>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</si>
  <si>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</si>
  <si>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</si>
  <si>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</si>
  <si>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</si>
  <si>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</si>
  <si>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</si>
  <si>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</si>
  <si>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</si>
  <si>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</si>
  <si>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</si>
  <si>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</si>
  <si>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</si>
  <si>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</si>
  <si>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</si>
  <si>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</si>
  <si>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</si>
  <si>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</si>
  <si>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</si>
  <si>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</si>
  <si>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</si>
  <si>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</si>
  <si>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</si>
  <si>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</si>
  <si>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</si>
  <si>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</si>
  <si>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</si>
  <si>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</si>
  <si>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</si>
  <si>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</si>
  <si>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</si>
  <si>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</si>
  <si>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</si>
  <si>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</si>
  <si>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</si>
  <si>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</si>
  <si>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</si>
  <si>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</si>
  <si>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</si>
  <si>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</si>
  <si>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</si>
  <si>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</si>
  <si>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</si>
  <si>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</si>
  <si>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</si>
  <si>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</si>
  <si>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</si>
  <si>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</si>
  <si>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</si>
  <si>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</si>
  <si>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</si>
  <si>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</si>
  <si>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</si>
  <si>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</si>
  <si>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</si>
  <si>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</si>
  <si>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</si>
  <si>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</si>
  <si>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</si>
  <si>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</si>
  <si>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</si>
  <si>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</si>
  <si>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</si>
  <si>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</si>
  <si>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</si>
  <si>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</si>
  <si>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</si>
  <si>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</si>
  <si>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</si>
  <si>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</si>
  <si>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</si>
  <si>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</si>
  <si>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</si>
  <si>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</si>
  <si>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</si>
  <si>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</si>
  <si>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</si>
  <si>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</si>
  <si>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</si>
  <si>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</si>
  <si>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</si>
  <si>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</si>
  <si>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</si>
  <si>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</si>
  <si>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</si>
  <si>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</si>
  <si>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</si>
  <si>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</si>
  <si>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</si>
  <si>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</si>
  <si>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</si>
  <si>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</si>
  <si>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</si>
  <si>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</si>
  <si>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</si>
  <si>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</si>
  <si>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</si>
  <si>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</si>
  <si>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</si>
  <si>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</si>
  <si>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</si>
  <si>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</si>
  <si>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</si>
  <si>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</si>
  <si>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</si>
  <si>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</si>
  <si>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</si>
  <si>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</si>
  <si>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</si>
  <si>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</si>
  <si>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</si>
  <si>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</si>
  <si>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</si>
  <si>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</si>
  <si>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</si>
  <si>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</si>
  <si>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</si>
  <si>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</si>
  <si>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</si>
  <si>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</si>
  <si>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</si>
  <si>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</si>
  <si>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</si>
  <si>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</si>
  <si>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</si>
  <si>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</si>
  <si>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</si>
  <si>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</si>
  <si>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</si>
  <si>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</si>
  <si>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</si>
  <si>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</si>
  <si>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</si>
  <si>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</si>
  <si>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</si>
  <si>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</si>
  <si>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</si>
  <si>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</si>
  <si>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</si>
  <si>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</si>
  <si>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</si>
  <si>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</si>
  <si>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</si>
  <si>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</si>
  <si>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</si>
  <si>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</si>
  <si>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</si>
  <si>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</si>
  <si>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</si>
  <si>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</si>
  <si>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</si>
  <si>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</si>
  <si>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</si>
  <si>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</si>
  <si>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</si>
  <si>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</si>
  <si>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</si>
  <si>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</si>
  <si>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</si>
  <si>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</si>
  <si>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</si>
  <si>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</si>
  <si>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</si>
  <si>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</si>
  <si>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</si>
  <si>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</si>
  <si>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</si>
  <si>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</si>
  <si>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</si>
  <si>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</si>
  <si>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</si>
  <si>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</si>
  <si>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</si>
  <si>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</si>
  <si>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</si>
  <si>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</si>
  <si>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</si>
  <si>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</si>
  <si>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</si>
  <si>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</si>
  <si>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</si>
  <si>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</si>
  <si>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</si>
  <si>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</si>
  <si>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</si>
  <si>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</si>
  <si>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</si>
  <si>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</si>
  <si>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</si>
  <si>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</si>
  <si>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</si>
  <si>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</si>
  <si>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</si>
  <si>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</si>
  <si>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</si>
  <si>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</si>
  <si>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</si>
  <si>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</si>
  <si>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</si>
  <si>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</si>
  <si>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</si>
  <si>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</si>
  <si>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</si>
  <si>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</si>
  <si>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</si>
  <si>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</si>
  <si>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</si>
  <si>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</si>
  <si>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</si>
  <si>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</si>
  <si>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</si>
  <si>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</si>
  <si>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</si>
  <si>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</si>
  <si>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</si>
  <si>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</si>
  <si>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</si>
  <si>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</si>
  <si>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</si>
  <si>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</si>
  <si>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</si>
  <si>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</si>
  <si>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</si>
  <si>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</si>
  <si>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</si>
  <si>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</si>
  <si>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</si>
  <si>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</si>
  <si>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</si>
  <si>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</si>
  <si>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</si>
  <si>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</si>
  <si>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</si>
  <si>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</si>
  <si>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</si>
  <si>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</si>
  <si>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</si>
  <si>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</si>
  <si>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</si>
  <si>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</si>
  <si>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</si>
  <si>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</si>
  <si>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</si>
  <si>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</si>
  <si>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</si>
  <si>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</si>
  <si>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</si>
  <si>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</si>
  <si>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</si>
  <si>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</si>
  <si>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</si>
  <si>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</si>
  <si>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</si>
  <si>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</si>
  <si>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</si>
  <si>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</si>
  <si>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</si>
  <si>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</si>
  <si>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</si>
  <si>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</si>
  <si>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</si>
  <si>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</si>
  <si>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</si>
  <si>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</si>
  <si>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</si>
  <si>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</si>
  <si>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</si>
  <si>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</si>
  <si>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</si>
  <si>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</si>
  <si>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</si>
  <si>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</si>
  <si>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</si>
  <si>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</si>
  <si>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</si>
  <si>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</si>
  <si>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</si>
  <si>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</si>
  <si>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</si>
  <si>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</si>
  <si>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</si>
  <si>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</si>
  <si>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</si>
  <si>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</si>
  <si>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</si>
  <si>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</si>
  <si>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</si>
  <si>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</si>
  <si>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</si>
  <si>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</si>
  <si>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</si>
  <si>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</si>
  <si>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</si>
  <si>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</si>
  <si>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</si>
  <si>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</si>
  <si>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</si>
  <si>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</si>
  <si>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</si>
  <si>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</si>
  <si>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</si>
  <si>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</si>
  <si>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</si>
  <si>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</si>
  <si>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</si>
  <si>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</si>
  <si>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</si>
  <si>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</si>
  <si>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</si>
  <si>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</si>
  <si>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</si>
  <si>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</si>
  <si>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</si>
  <si>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</si>
  <si>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</si>
  <si>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</si>
  <si>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</si>
  <si>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</si>
  <si>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</si>
  <si>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</si>
  <si>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</si>
  <si>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</si>
  <si>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</si>
  <si>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</si>
  <si>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</si>
  <si>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</si>
  <si>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</si>
  <si>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</si>
  <si>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</si>
  <si>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</si>
  <si>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</si>
  <si>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</si>
  <si>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</si>
  <si>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</si>
  <si>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</si>
  <si>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</si>
  <si>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</si>
  <si>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</si>
  <si>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</si>
  <si>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</si>
  <si>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</si>
  <si>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</si>
  <si>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</si>
  <si>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</si>
  <si>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</si>
  <si>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</si>
  <si>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</si>
  <si>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</si>
  <si>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</si>
  <si>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</si>
  <si>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</si>
  <si>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</si>
  <si>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</si>
  <si>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</si>
  <si>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</si>
  <si>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</si>
  <si>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</si>
  <si>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</si>
  <si>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</si>
  <si>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NEDELIŠĆE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</si>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</sst>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2541380.54</v>
      </c>
      <c r="D2" s="7">
        <f>'PR-RAS'!E6</f>
        <v>3376368.5400000005</v>
      </c>
      <c r="E2" s="7">
        <v>0</v>
      </c>
      <c r="F2" s="7">
        <v>0</v>
      </c>
      <c r="G2" s="8">
        <f t="shared" ref="G2:G274" si="0">(B2/1000)*(C2*1+D2*2)</f>
        <v>9294.1176200000009</v>
      </c>
      <c r="H2" s="8">
        <f t="shared" ref="H2:H274" si="1">ABS(C2-ROUND(C2,0))+ABS(D2-ROUND(D2,0))</f>
        <v>0.91999999945983291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2311963.15</v>
      </c>
      <c r="D45" s="2">
        <f>'PR-RAS'!E49</f>
        <v>2739484.0700000003</v>
      </c>
      <c r="E45" s="2">
        <v>0</v>
      </c>
      <c r="F45" s="2">
        <v>0</v>
      </c>
      <c r="G45" s="3">
        <f t="shared" si="0"/>
        <v>342800.97676000005</v>
      </c>
      <c r="H45" s="3">
        <f t="shared" si="1"/>
        <v>0.22000000020489097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2196398.06</v>
      </c>
      <c r="D64" s="2">
        <f>'PR-RAS'!E68</f>
        <v>2453588.04</v>
      </c>
      <c r="E64" s="2">
        <v>0</v>
      </c>
      <c r="F64" s="2">
        <v>0</v>
      </c>
      <c r="G64" s="3">
        <f t="shared" si="0"/>
        <v>447525.17082000006</v>
      </c>
      <c r="H64" s="3">
        <f t="shared" si="1"/>
        <v>0.10000000009313226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2195433.06</v>
      </c>
      <c r="D65" s="2">
        <f>'PR-RAS'!E69</f>
        <v>2380566.46</v>
      </c>
      <c r="E65" s="2">
        <v>0</v>
      </c>
      <c r="F65" s="2">
        <v>0</v>
      </c>
      <c r="G65" s="3">
        <f t="shared" si="0"/>
        <v>445220.22272000002</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965</v>
      </c>
      <c r="D66" s="2">
        <f>'PR-RAS'!E70</f>
        <v>73021.58</v>
      </c>
      <c r="E66" s="2">
        <v>0</v>
      </c>
      <c r="F66" s="2">
        <v>0</v>
      </c>
      <c r="G66" s="3">
        <f t="shared" si="0"/>
        <v>9555.5303999999996</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115565.09</v>
      </c>
      <c r="D70" s="2">
        <f>'PR-RAS'!E74</f>
        <v>285896.03000000003</v>
      </c>
      <c r="E70" s="2">
        <v>0</v>
      </c>
      <c r="F70" s="2">
        <v>0</v>
      </c>
      <c r="G70" s="3">
        <f t="shared" si="0"/>
        <v>47427.643350000006</v>
      </c>
      <c r="H70" s="3">
        <f t="shared" si="1"/>
        <v>0.12000000002444722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52566.02</v>
      </c>
      <c r="D71" s="2">
        <f>'PR-RAS'!E75</f>
        <v>0</v>
      </c>
      <c r="E71" s="2">
        <v>0</v>
      </c>
      <c r="F71" s="2">
        <v>0</v>
      </c>
      <c r="G71" s="3">
        <f t="shared" si="0"/>
        <v>3679.6214</v>
      </c>
      <c r="H71" s="3">
        <f t="shared" si="1"/>
        <v>1.9999999996798579E-2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62999.07</v>
      </c>
      <c r="D72" s="2">
        <f>'PR-RAS'!E76</f>
        <v>285896.03000000003</v>
      </c>
      <c r="E72" s="2">
        <v>0</v>
      </c>
      <c r="F72" s="2">
        <v>0</v>
      </c>
      <c r="G72" s="3">
        <f t="shared" si="0"/>
        <v>45070.170229999996</v>
      </c>
      <c r="H72" s="3">
        <f t="shared" si="1"/>
        <v>0.10000000002764864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66.03</v>
      </c>
      <c r="D78" s="2">
        <f>'PR-RAS'!E82</f>
        <v>21.36</v>
      </c>
      <c r="E78" s="2">
        <v>0</v>
      </c>
      <c r="F78" s="2">
        <v>0</v>
      </c>
      <c r="G78" s="3">
        <f t="shared" si="0"/>
        <v>8.3737499999999994</v>
      </c>
      <c r="H78" s="3">
        <f t="shared" si="1"/>
        <v>0.39000000000000057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66.03</v>
      </c>
      <c r="D79" s="2">
        <f>'PR-RAS'!E83</f>
        <v>21.36</v>
      </c>
      <c r="E79" s="2">
        <v>0</v>
      </c>
      <c r="F79" s="2">
        <v>0</v>
      </c>
      <c r="G79" s="3">
        <f t="shared" si="0"/>
        <v>8.4824999999999999</v>
      </c>
      <c r="H79" s="3">
        <f t="shared" si="1"/>
        <v>0.39000000000000057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66.03</v>
      </c>
      <c r="D81" s="2">
        <f>'PR-RAS'!E85</f>
        <v>21.36</v>
      </c>
      <c r="E81" s="2">
        <v>0</v>
      </c>
      <c r="F81" s="2">
        <v>0</v>
      </c>
      <c r="G81" s="3">
        <f t="shared" si="0"/>
        <v>8.7000000000000011</v>
      </c>
      <c r="H81" s="3">
        <f t="shared" si="1"/>
        <v>0.39000000000000057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54136.89</v>
      </c>
      <c r="D102" s="2">
        <f>'PR-RAS'!E106</f>
        <v>52958.720000000001</v>
      </c>
      <c r="E102" s="2">
        <v>0</v>
      </c>
      <c r="F102" s="2">
        <v>0</v>
      </c>
      <c r="G102" s="3">
        <f t="shared" si="0"/>
        <v>16165.487330000004</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54136.89</v>
      </c>
      <c r="D108" s="2">
        <f>'PR-RAS'!E112</f>
        <v>52958.720000000001</v>
      </c>
      <c r="E108" s="2">
        <v>0</v>
      </c>
      <c r="F108" s="2">
        <v>0</v>
      </c>
      <c r="G108" s="3">
        <f t="shared" si="0"/>
        <v>17125.813310000001</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54136.89</v>
      </c>
      <c r="D113" s="2">
        <f>'PR-RAS'!E117</f>
        <v>52958.720000000001</v>
      </c>
      <c r="E113" s="2">
        <v>0</v>
      </c>
      <c r="F113" s="2">
        <v>0</v>
      </c>
      <c r="G113" s="3">
        <f t="shared" si="0"/>
        <v>17926.084960000004</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29302.93</v>
      </c>
      <c r="D121" s="2">
        <f>'PR-RAS'!E125</f>
        <v>30558.489999999998</v>
      </c>
      <c r="E121" s="2">
        <v>0</v>
      </c>
      <c r="F121" s="2">
        <v>0</v>
      </c>
      <c r="G121" s="3">
        <f t="shared" si="0"/>
        <v>10850.3892</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20967.599999999999</v>
      </c>
      <c r="D122" s="2">
        <f>'PR-RAS'!E126</f>
        <v>21084.55</v>
      </c>
      <c r="E122" s="2">
        <v>0</v>
      </c>
      <c r="F122" s="2">
        <v>0</v>
      </c>
      <c r="G122" s="3">
        <f t="shared" si="0"/>
        <v>7639.5406999999996</v>
      </c>
      <c r="H122" s="3">
        <f t="shared" si="1"/>
        <v>0.85000000000218279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107.6</v>
      </c>
      <c r="D123" s="2">
        <f>'PR-RAS'!E127</f>
        <v>514.91</v>
      </c>
      <c r="E123" s="2">
        <v>0</v>
      </c>
      <c r="F123" s="2">
        <v>0</v>
      </c>
      <c r="G123" s="3">
        <f t="shared" si="0"/>
        <v>138.76523999999998</v>
      </c>
      <c r="H123" s="3">
        <f t="shared" si="1"/>
        <v>0.49000000000003752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20860</v>
      </c>
      <c r="D124" s="2">
        <f>'PR-RAS'!E128</f>
        <v>20569.64</v>
      </c>
      <c r="E124" s="2">
        <v>0</v>
      </c>
      <c r="F124" s="2">
        <v>0</v>
      </c>
      <c r="G124" s="3">
        <f t="shared" si="0"/>
        <v>7625.9114399999999</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8335.33</v>
      </c>
      <c r="D125" s="2">
        <f>'PR-RAS'!E129</f>
        <v>9473.94</v>
      </c>
      <c r="E125" s="2">
        <v>0</v>
      </c>
      <c r="F125" s="2">
        <v>0</v>
      </c>
      <c r="G125" s="3">
        <f t="shared" si="0"/>
        <v>3383.1180399999998</v>
      </c>
      <c r="H125" s="3">
        <f t="shared" si="1"/>
        <v>0.38999999999941792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5599.78</v>
      </c>
      <c r="D126" s="2">
        <f>'PR-RAS'!E130</f>
        <v>437.69</v>
      </c>
      <c r="E126" s="2">
        <v>0</v>
      </c>
      <c r="F126" s="2">
        <v>0</v>
      </c>
      <c r="G126" s="3">
        <f t="shared" si="0"/>
        <v>809.39499999999998</v>
      </c>
      <c r="H126" s="3">
        <f t="shared" si="1"/>
        <v>0.53000000000025693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2735.55</v>
      </c>
      <c r="D127" s="2">
        <f>'PR-RAS'!E131</f>
        <v>9036.25</v>
      </c>
      <c r="E127" s="2">
        <v>0</v>
      </c>
      <c r="F127" s="2">
        <v>0</v>
      </c>
      <c r="G127" s="3">
        <f t="shared" si="0"/>
        <v>2621.8143</v>
      </c>
      <c r="H127" s="3">
        <f t="shared" si="1"/>
        <v>0.6999999999998181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145911.54</v>
      </c>
      <c r="D130" s="2">
        <f>'PR-RAS'!E134</f>
        <v>553345.9</v>
      </c>
      <c r="E130" s="2">
        <v>0</v>
      </c>
      <c r="F130" s="2">
        <v>0</v>
      </c>
      <c r="G130" s="3">
        <f t="shared" si="0"/>
        <v>161585.83086000002</v>
      </c>
      <c r="H130" s="3">
        <f t="shared" si="1"/>
        <v>0.55999999996856786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145911.54</v>
      </c>
      <c r="D131" s="2">
        <f>'PR-RAS'!E135</f>
        <v>553345.9</v>
      </c>
      <c r="E131" s="2">
        <v>0</v>
      </c>
      <c r="F131" s="2">
        <v>0</v>
      </c>
      <c r="G131" s="3">
        <f t="shared" si="0"/>
        <v>162838.43420000002</v>
      </c>
      <c r="H131" s="3">
        <f t="shared" si="1"/>
        <v>0.55999999996856786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145911.54</v>
      </c>
      <c r="D132" s="2">
        <f>'PR-RAS'!E136</f>
        <v>231478.59</v>
      </c>
      <c r="E132" s="2">
        <v>0</v>
      </c>
      <c r="F132" s="2">
        <v>0</v>
      </c>
      <c r="G132" s="3">
        <f t="shared" si="0"/>
        <v>79761.802320000003</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321867.31</v>
      </c>
      <c r="E133" s="2">
        <v>0</v>
      </c>
      <c r="F133" s="2">
        <v>0</v>
      </c>
      <c r="G133" s="3">
        <f t="shared" si="0"/>
        <v>84972.969840000005</v>
      </c>
      <c r="H133" s="3">
        <f t="shared" si="1"/>
        <v>0.30999999999767169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2470346.9399999995</v>
      </c>
      <c r="D148" s="2">
        <f>'PR-RAS'!E152</f>
        <v>3118633.65</v>
      </c>
      <c r="E148" s="2">
        <v>0</v>
      </c>
      <c r="F148" s="2">
        <v>0</v>
      </c>
      <c r="G148" s="3">
        <f t="shared" si="0"/>
        <v>1280019.2932799996</v>
      </c>
      <c r="H148" s="3">
        <f t="shared" si="1"/>
        <v>0.4100000006146729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2040180.8199999998</v>
      </c>
      <c r="D149" s="2">
        <f>'PR-RAS'!E153</f>
        <v>2442031.2699999996</v>
      </c>
      <c r="E149" s="2">
        <v>0</v>
      </c>
      <c r="F149" s="2">
        <v>0</v>
      </c>
      <c r="G149" s="3">
        <f t="shared" si="0"/>
        <v>1024788.0172799999</v>
      </c>
      <c r="H149" s="3">
        <f t="shared" si="1"/>
        <v>0.44999999972060323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1673722.21</v>
      </c>
      <c r="D150" s="2">
        <f>'PR-RAS'!E154</f>
        <v>2016079.0599999998</v>
      </c>
      <c r="E150" s="2">
        <v>0</v>
      </c>
      <c r="F150" s="2">
        <v>0</v>
      </c>
      <c r="G150" s="3">
        <f t="shared" si="0"/>
        <v>850176.16917000001</v>
      </c>
      <c r="H150" s="3">
        <f t="shared" si="1"/>
        <v>0.26999999978579581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1647228.17</v>
      </c>
      <c r="D151" s="2">
        <f>'PR-RAS'!E155</f>
        <v>1978651.38</v>
      </c>
      <c r="E151" s="2">
        <v>0</v>
      </c>
      <c r="F151" s="2">
        <v>0</v>
      </c>
      <c r="G151" s="3">
        <f t="shared" si="0"/>
        <v>840679.63949999993</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18975.21</v>
      </c>
      <c r="D153" s="2">
        <f>'PR-RAS'!E157</f>
        <v>25851</v>
      </c>
      <c r="E153" s="2">
        <v>0</v>
      </c>
      <c r="F153" s="2">
        <v>0</v>
      </c>
      <c r="G153" s="3">
        <f t="shared" si="0"/>
        <v>10742.935919999998</v>
      </c>
      <c r="H153" s="3">
        <f t="shared" si="1"/>
        <v>0.20999999999912689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7518.83</v>
      </c>
      <c r="D154" s="2">
        <f>'PR-RAS'!E158</f>
        <v>11576.68</v>
      </c>
      <c r="E154" s="2">
        <v>0</v>
      </c>
      <c r="F154" s="2">
        <v>0</v>
      </c>
      <c r="G154" s="3">
        <f t="shared" si="0"/>
        <v>4692.8450700000003</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104479.99</v>
      </c>
      <c r="D155" s="2">
        <f>'PR-RAS'!E159</f>
        <v>105901.75</v>
      </c>
      <c r="E155" s="2">
        <v>0</v>
      </c>
      <c r="F155" s="2">
        <v>0</v>
      </c>
      <c r="G155" s="3">
        <f t="shared" si="0"/>
        <v>48707.657459999995</v>
      </c>
      <c r="H155" s="3">
        <f t="shared" si="1"/>
        <v>0.25999999999476131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261978.62</v>
      </c>
      <c r="D156" s="2">
        <f>'PR-RAS'!E160</f>
        <v>320050.46000000002</v>
      </c>
      <c r="E156" s="2">
        <v>0</v>
      </c>
      <c r="F156" s="2">
        <v>0</v>
      </c>
      <c r="G156" s="3">
        <f t="shared" si="0"/>
        <v>139822.32870000001</v>
      </c>
      <c r="H156" s="3">
        <f t="shared" si="1"/>
        <v>0.84000000002561137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261978.62</v>
      </c>
      <c r="D158" s="2">
        <f>'PR-RAS'!E162</f>
        <v>320050.46000000002</v>
      </c>
      <c r="E158" s="2">
        <v>0</v>
      </c>
      <c r="F158" s="2">
        <v>0</v>
      </c>
      <c r="G158" s="3">
        <f t="shared" si="0"/>
        <v>141626.48778</v>
      </c>
      <c r="H158" s="3">
        <f t="shared" si="1"/>
        <v>0.84000000002561137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407758.14999999991</v>
      </c>
      <c r="D160" s="2">
        <f>'PR-RAS'!E164</f>
        <v>513137.77</v>
      </c>
      <c r="E160" s="2">
        <v>0</v>
      </c>
      <c r="F160" s="2">
        <v>0</v>
      </c>
      <c r="G160" s="3">
        <f t="shared" si="0"/>
        <v>228011.35670999999</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74885.06</v>
      </c>
      <c r="D161" s="2">
        <f>'PR-RAS'!E165</f>
        <v>79928.039999999994</v>
      </c>
      <c r="E161" s="2">
        <v>0</v>
      </c>
      <c r="F161" s="2">
        <v>0</v>
      </c>
      <c r="G161" s="3">
        <f t="shared" si="0"/>
        <v>37558.582399999999</v>
      </c>
      <c r="H161" s="3">
        <f t="shared" si="1"/>
        <v>9.9999999991268851E-2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9299.24</v>
      </c>
      <c r="D162" s="2">
        <f>'PR-RAS'!E166</f>
        <v>9234.01</v>
      </c>
      <c r="E162" s="2">
        <v>0</v>
      </c>
      <c r="F162" s="2">
        <v>0</v>
      </c>
      <c r="G162" s="3">
        <f t="shared" si="0"/>
        <v>4470.5288600000003</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62949.62</v>
      </c>
      <c r="D163" s="2">
        <f>'PR-RAS'!E167</f>
        <v>68616.7</v>
      </c>
      <c r="E163" s="2">
        <v>0</v>
      </c>
      <c r="F163" s="2">
        <v>0</v>
      </c>
      <c r="G163" s="3">
        <f t="shared" si="0"/>
        <v>32429.649239999999</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1153.2</v>
      </c>
      <c r="D164" s="2">
        <f>'PR-RAS'!E168</f>
        <v>608.83000000000004</v>
      </c>
      <c r="E164" s="2">
        <v>0</v>
      </c>
      <c r="F164" s="2">
        <v>0</v>
      </c>
      <c r="G164" s="3">
        <f t="shared" si="0"/>
        <v>386.45018000000005</v>
      </c>
      <c r="H164" s="3">
        <f t="shared" si="1"/>
        <v>0.37000000000000455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1483</v>
      </c>
      <c r="D165" s="2">
        <f>'PR-RAS'!E169</f>
        <v>1468.5</v>
      </c>
      <c r="E165" s="2">
        <v>0</v>
      </c>
      <c r="F165" s="2">
        <v>0</v>
      </c>
      <c r="G165" s="3">
        <f t="shared" si="0"/>
        <v>724.88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235736.50999999998</v>
      </c>
      <c r="D166" s="2">
        <f>'PR-RAS'!E170</f>
        <v>253494.32</v>
      </c>
      <c r="E166" s="2">
        <v>0</v>
      </c>
      <c r="F166" s="2">
        <v>0</v>
      </c>
      <c r="G166" s="3">
        <f t="shared" si="0"/>
        <v>122549.64975000001</v>
      </c>
      <c r="H166" s="3">
        <f t="shared" si="1"/>
        <v>0.81000000002677552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25625.74</v>
      </c>
      <c r="D167" s="2">
        <f>'PR-RAS'!E171</f>
        <v>28292.92</v>
      </c>
      <c r="E167" s="2">
        <v>0</v>
      </c>
      <c r="F167" s="2">
        <v>0</v>
      </c>
      <c r="G167" s="3">
        <f t="shared" si="0"/>
        <v>13647.122280000001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152026.07</v>
      </c>
      <c r="D168" s="2">
        <f>'PR-RAS'!E172</f>
        <v>163341.51</v>
      </c>
      <c r="E168" s="2">
        <v>0</v>
      </c>
      <c r="F168" s="2">
        <v>0</v>
      </c>
      <c r="G168" s="3">
        <f t="shared" si="0"/>
        <v>79944.418030000015</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48507.47</v>
      </c>
      <c r="D169" s="2">
        <f>'PR-RAS'!E173</f>
        <v>46457.03</v>
      </c>
      <c r="E169" s="2">
        <v>0</v>
      </c>
      <c r="F169" s="2">
        <v>0</v>
      </c>
      <c r="G169" s="3">
        <f t="shared" si="0"/>
        <v>23758.817040000002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3762.15</v>
      </c>
      <c r="D170" s="2">
        <f>'PR-RAS'!E174</f>
        <v>4732.67</v>
      </c>
      <c r="E170" s="2">
        <v>0</v>
      </c>
      <c r="F170" s="2">
        <v>0</v>
      </c>
      <c r="G170" s="3">
        <f t="shared" si="0"/>
        <v>2235.4458100000002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4408.58</v>
      </c>
      <c r="D171" s="2">
        <f>'PR-RAS'!E175</f>
        <v>9266.23</v>
      </c>
      <c r="E171" s="2">
        <v>0</v>
      </c>
      <c r="F171" s="2">
        <v>0</v>
      </c>
      <c r="G171" s="3">
        <f t="shared" si="0"/>
        <v>3899.9768000000004</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1406.5</v>
      </c>
      <c r="D173" s="2">
        <f>'PR-RAS'!E177</f>
        <v>1403.96</v>
      </c>
      <c r="E173" s="2">
        <v>0</v>
      </c>
      <c r="F173" s="2">
        <v>0</v>
      </c>
      <c r="G173" s="3">
        <f t="shared" si="0"/>
        <v>724.88023999999996</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65147.92</v>
      </c>
      <c r="D174" s="2">
        <f>'PR-RAS'!E178</f>
        <v>149147.71000000002</v>
      </c>
      <c r="E174" s="2">
        <v>0</v>
      </c>
      <c r="F174" s="2">
        <v>0</v>
      </c>
      <c r="G174" s="3">
        <f t="shared" si="0"/>
        <v>62875.697820000001</v>
      </c>
      <c r="H174" s="3">
        <f t="shared" si="1"/>
        <v>0.36999999998079147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2992.95</v>
      </c>
      <c r="D175" s="2">
        <f>'PR-RAS'!E179</f>
        <v>3244.69</v>
      </c>
      <c r="E175" s="2">
        <v>0</v>
      </c>
      <c r="F175" s="2">
        <v>0</v>
      </c>
      <c r="G175" s="3">
        <f t="shared" si="0"/>
        <v>1649.9254199999998</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13538.48</v>
      </c>
      <c r="D176" s="2">
        <f>'PR-RAS'!E180</f>
        <v>35290.47</v>
      </c>
      <c r="E176" s="2">
        <v>0</v>
      </c>
      <c r="F176" s="2">
        <v>0</v>
      </c>
      <c r="G176" s="3">
        <f t="shared" si="0"/>
        <v>14720.898499999999</v>
      </c>
      <c r="H176" s="3">
        <f t="shared" si="1"/>
        <v>0.9500000000007276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512.48</v>
      </c>
      <c r="D177" s="2">
        <f>'PR-RAS'!E181</f>
        <v>817.6</v>
      </c>
      <c r="E177" s="2">
        <v>0</v>
      </c>
      <c r="F177" s="2">
        <v>0</v>
      </c>
      <c r="G177" s="3">
        <f t="shared" si="0"/>
        <v>377.99168000000003</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8367.9</v>
      </c>
      <c r="D178" s="2">
        <f>'PR-RAS'!E182</f>
        <v>8929.7900000000009</v>
      </c>
      <c r="E178" s="2">
        <v>0</v>
      </c>
      <c r="F178" s="2">
        <v>0</v>
      </c>
      <c r="G178" s="3">
        <f t="shared" si="0"/>
        <v>4642.2639600000002</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270</v>
      </c>
      <c r="E179" s="2">
        <v>0</v>
      </c>
      <c r="F179" s="2">
        <v>0</v>
      </c>
      <c r="G179" s="3">
        <f t="shared" si="0"/>
        <v>96.11999999999999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5512.27</v>
      </c>
      <c r="D180" s="2">
        <f>'PR-RAS'!E184</f>
        <v>6813.57</v>
      </c>
      <c r="E180" s="2">
        <v>0</v>
      </c>
      <c r="F180" s="2">
        <v>0</v>
      </c>
      <c r="G180" s="3">
        <f t="shared" si="0"/>
        <v>3425.9543899999999</v>
      </c>
      <c r="H180" s="3">
        <f t="shared" si="1"/>
        <v>0.7000000000007276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16505.150000000001</v>
      </c>
      <c r="D181" s="2">
        <f>'PR-RAS'!E185</f>
        <v>79001.61</v>
      </c>
      <c r="E181" s="2">
        <v>0</v>
      </c>
      <c r="F181" s="2">
        <v>0</v>
      </c>
      <c r="G181" s="3">
        <f t="shared" si="0"/>
        <v>31411.506599999997</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1380.54</v>
      </c>
      <c r="D182" s="2">
        <f>'PR-RAS'!E186</f>
        <v>2990.67</v>
      </c>
      <c r="E182" s="2">
        <v>0</v>
      </c>
      <c r="F182" s="2">
        <v>0</v>
      </c>
      <c r="G182" s="3">
        <f t="shared" si="0"/>
        <v>1332.50028</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16338.15</v>
      </c>
      <c r="D183" s="2">
        <f>'PR-RAS'!E187</f>
        <v>11789.31</v>
      </c>
      <c r="E183" s="2">
        <v>0</v>
      </c>
      <c r="F183" s="2">
        <v>0</v>
      </c>
      <c r="G183" s="3">
        <f t="shared" si="0"/>
        <v>7264.8521399999991</v>
      </c>
      <c r="H183" s="3">
        <f t="shared" si="1"/>
        <v>0.45999999999912689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31988.66</v>
      </c>
      <c r="D190" s="2">
        <f>'PR-RAS'!E194</f>
        <v>30567.7</v>
      </c>
      <c r="E190" s="2">
        <v>0</v>
      </c>
      <c r="F190" s="2">
        <v>0</v>
      </c>
      <c r="G190" s="3">
        <f t="shared" si="0"/>
        <v>17600.447339999999</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240.04</v>
      </c>
      <c r="D191" s="2">
        <f>'PR-RAS'!E195</f>
        <v>120.03</v>
      </c>
      <c r="E191" s="2">
        <v>0</v>
      </c>
      <c r="F191" s="2">
        <v>0</v>
      </c>
      <c r="G191" s="3">
        <f t="shared" si="0"/>
        <v>91.219000000000008</v>
      </c>
      <c r="H191" s="3">
        <f t="shared" si="1"/>
        <v>6.9999999999993179E-2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5444.07</v>
      </c>
      <c r="D195" s="2">
        <f>'PR-RAS'!E199</f>
        <v>5894.09</v>
      </c>
      <c r="E195" s="2">
        <v>0</v>
      </c>
      <c r="F195" s="2">
        <v>0</v>
      </c>
      <c r="G195" s="3">
        <f t="shared" si="0"/>
        <v>3343.0565000000001</v>
      </c>
      <c r="H195" s="3">
        <f t="shared" si="1"/>
        <v>0.15999999999985448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26141.46</v>
      </c>
      <c r="D197" s="2">
        <f>'PR-RAS'!E201</f>
        <v>24358.58</v>
      </c>
      <c r="E197" s="2">
        <v>0</v>
      </c>
      <c r="F197" s="2">
        <v>0</v>
      </c>
      <c r="G197" s="3">
        <f t="shared" si="0"/>
        <v>14672.28952</v>
      </c>
      <c r="H197" s="3">
        <f t="shared" si="1"/>
        <v>0.87999999999738066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1515.46</v>
      </c>
      <c r="D198" s="2">
        <f>'PR-RAS'!E202</f>
        <v>768.74</v>
      </c>
      <c r="E198" s="2">
        <v>0</v>
      </c>
      <c r="F198" s="2">
        <v>0</v>
      </c>
      <c r="G198" s="3">
        <f t="shared" si="0"/>
        <v>601.42918000000009</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1515.46</v>
      </c>
      <c r="D212" s="2">
        <f>'PR-RAS'!E216</f>
        <v>768.74</v>
      </c>
      <c r="E212" s="2">
        <v>0</v>
      </c>
      <c r="F212" s="2">
        <v>0</v>
      </c>
      <c r="G212" s="3">
        <f t="shared" si="0"/>
        <v>644.17034000000001</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1511.52</v>
      </c>
      <c r="D213" s="2">
        <f>'PR-RAS'!E217</f>
        <v>765.94</v>
      </c>
      <c r="E213" s="2">
        <v>0</v>
      </c>
      <c r="F213" s="2">
        <v>0</v>
      </c>
      <c r="G213" s="3">
        <f t="shared" si="0"/>
        <v>645.20079999999996</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3.94</v>
      </c>
      <c r="D215" s="2">
        <f>'PR-RAS'!E219</f>
        <v>2.8</v>
      </c>
      <c r="E215" s="2">
        <v>0</v>
      </c>
      <c r="F215" s="2">
        <v>0</v>
      </c>
      <c r="G215" s="3">
        <f t="shared" si="0"/>
        <v>2.0415599999999996</v>
      </c>
      <c r="H215" s="3">
        <f t="shared" si="1"/>
        <v>0.26000000000000023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139992.57</v>
      </c>
      <c r="E226" s="2">
        <v>0</v>
      </c>
      <c r="F226" s="2">
        <v>0</v>
      </c>
      <c r="G226" s="3">
        <f t="shared" si="0"/>
        <v>62996.656500000005</v>
      </c>
      <c r="H226" s="3">
        <f t="shared" si="1"/>
        <v>0.42999999999301508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139992.57</v>
      </c>
      <c r="E253" s="2">
        <v>0</v>
      </c>
      <c r="F253" s="2">
        <v>0</v>
      </c>
      <c r="G253" s="3">
        <f t="shared" si="0"/>
        <v>70556.255279999998</v>
      </c>
      <c r="H253" s="3">
        <f t="shared" si="1"/>
        <v>0.42999999999301508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139992.57</v>
      </c>
      <c r="E256" s="2">
        <v>0</v>
      </c>
      <c r="F256" s="2">
        <v>0</v>
      </c>
      <c r="G256" s="3">
        <f t="shared" si="0"/>
        <v>71396.210700000011</v>
      </c>
      <c r="H256" s="3">
        <f t="shared" si="1"/>
        <v>0.42999999999301508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15595.61</v>
      </c>
      <c r="D258" s="2">
        <f>'PR-RAS'!E262</f>
        <v>15072.49</v>
      </c>
      <c r="E258" s="2">
        <v>0</v>
      </c>
      <c r="F258" s="2">
        <v>0</v>
      </c>
      <c r="G258" s="3">
        <f t="shared" si="0"/>
        <v>11755.331629999999</v>
      </c>
      <c r="H258" s="3">
        <f t="shared" si="1"/>
        <v>0.87999999999919964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15595.61</v>
      </c>
      <c r="D265" s="2">
        <f>'PR-RAS'!E269</f>
        <v>15072.49</v>
      </c>
      <c r="E265" s="2">
        <v>0</v>
      </c>
      <c r="F265" s="2">
        <v>0</v>
      </c>
      <c r="G265" s="3">
        <f t="shared" si="0"/>
        <v>12075.51576</v>
      </c>
      <c r="H265" s="3">
        <f t="shared" si="1"/>
        <v>0.87999999999919964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5432.49</v>
      </c>
      <c r="D266" s="2">
        <f>'PR-RAS'!E270</f>
        <v>5370.07</v>
      </c>
      <c r="E266" s="2">
        <v>0</v>
      </c>
      <c r="F266" s="2">
        <v>0</v>
      </c>
      <c r="G266" s="3">
        <f t="shared" si="0"/>
        <v>4285.7469499999997</v>
      </c>
      <c r="H266" s="3">
        <f t="shared" si="1"/>
        <v>0.55999999999949068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10163.120000000001</v>
      </c>
      <c r="D267" s="2">
        <f>'PR-RAS'!E271</f>
        <v>9702.42</v>
      </c>
      <c r="E267" s="2">
        <v>0</v>
      </c>
      <c r="F267" s="2">
        <v>0</v>
      </c>
      <c r="G267" s="3">
        <f t="shared" si="0"/>
        <v>7865.0773600000002</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5296.9000000000005</v>
      </c>
      <c r="D269" s="2">
        <f>'PR-RAS'!E273</f>
        <v>7630.8099999999995</v>
      </c>
      <c r="E269" s="2">
        <v>0</v>
      </c>
      <c r="F269" s="2">
        <v>0</v>
      </c>
      <c r="G269" s="3">
        <f t="shared" si="0"/>
        <v>5509.68336</v>
      </c>
      <c r="H269" s="3">
        <f t="shared" si="1"/>
        <v>0.28999999999996362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5296.9000000000005</v>
      </c>
      <c r="D270" s="2">
        <f>'PR-RAS'!E274</f>
        <v>3033.16</v>
      </c>
      <c r="E270" s="2">
        <v>0</v>
      </c>
      <c r="F270" s="2">
        <v>0</v>
      </c>
      <c r="G270" s="3">
        <f t="shared" si="0"/>
        <v>3056.7061800000006</v>
      </c>
      <c r="H270" s="3">
        <f t="shared" si="1"/>
        <v>0.25999999999930878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4170.97</v>
      </c>
      <c r="D271" s="2">
        <f>'PR-RAS'!E275</f>
        <v>2063.6</v>
      </c>
      <c r="E271" s="2">
        <v>0</v>
      </c>
      <c r="F271" s="2">
        <v>0</v>
      </c>
      <c r="G271" s="3">
        <f t="shared" si="0"/>
        <v>2240.5059000000001</v>
      </c>
      <c r="H271" s="3">
        <f t="shared" si="1"/>
        <v>0.42999999999983629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1125.93</v>
      </c>
      <c r="D272" s="2">
        <f>'PR-RAS'!E276</f>
        <v>969.56</v>
      </c>
      <c r="E272" s="2">
        <v>0</v>
      </c>
      <c r="F272" s="2">
        <v>0</v>
      </c>
      <c r="G272" s="3">
        <f t="shared" si="0"/>
        <v>830.62855000000013</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4597.6499999999996</v>
      </c>
      <c r="E274" s="2">
        <v>0</v>
      </c>
      <c r="F274" s="2">
        <v>0</v>
      </c>
      <c r="G274" s="3">
        <f t="shared" si="0"/>
        <v>2510.3168999999998</v>
      </c>
      <c r="H274" s="3">
        <f t="shared" si="1"/>
        <v>0.3500000000003638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4597.6499999999996</v>
      </c>
      <c r="E275" s="2">
        <v>0</v>
      </c>
      <c r="F275" s="2">
        <v>0</v>
      </c>
      <c r="G275" s="3">
        <f t="shared" ref="G275:G528" si="12">(B275/1000)*(C275*1+D275*2)</f>
        <v>2519.5122000000001</v>
      </c>
      <c r="H275" s="3">
        <f t="shared" ref="H275:H528" si="13">ABS(C275-ROUND(C275,0))+ABS(D275-ROUND(D275,0))</f>
        <v>0.3500000000003638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2470346.9399999995</v>
      </c>
      <c r="D295" s="2">
        <f>'PR-RAS'!E299</f>
        <v>3118633.65</v>
      </c>
      <c r="E295" s="2">
        <v>0</v>
      </c>
      <c r="F295" s="2">
        <v>0</v>
      </c>
      <c r="G295" s="3">
        <f t="shared" si="12"/>
        <v>2560038.5865599993</v>
      </c>
      <c r="H295" s="3">
        <f t="shared" si="13"/>
        <v>0.4100000006146729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71033.600000000559</v>
      </c>
      <c r="D296" s="2">
        <f>'PR-RAS'!E300</f>
        <v>257734.8900000006</v>
      </c>
      <c r="E296" s="2">
        <v>0</v>
      </c>
      <c r="F296" s="2">
        <v>0</v>
      </c>
      <c r="G296" s="3">
        <f t="shared" si="12"/>
        <v>173018.4971000005</v>
      </c>
      <c r="H296" s="3">
        <f t="shared" si="13"/>
        <v>0.50999999884516001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44083.56</v>
      </c>
      <c r="D298" s="2">
        <f>'PR-RAS'!E302</f>
        <v>39674.1</v>
      </c>
      <c r="E298" s="2">
        <v>0</v>
      </c>
      <c r="F298" s="2">
        <v>0</v>
      </c>
      <c r="G298" s="3">
        <f t="shared" si="12"/>
        <v>36659.23272</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168099.46</v>
      </c>
      <c r="D300" s="2">
        <f>'PR-RAS'!E304</f>
        <v>183476.41</v>
      </c>
      <c r="E300" s="2">
        <v>0</v>
      </c>
      <c r="F300" s="2">
        <v>0</v>
      </c>
      <c r="G300" s="3">
        <f t="shared" si="12"/>
        <v>159980.63172</v>
      </c>
      <c r="H300" s="3">
        <f t="shared" si="13"/>
        <v>0.86999999999534339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1261.4000000000001</v>
      </c>
      <c r="D301" s="2">
        <f>'PR-RAS'!E305</f>
        <v>2139.34</v>
      </c>
      <c r="E301" s="2">
        <v>0</v>
      </c>
      <c r="F301" s="2">
        <v>0</v>
      </c>
      <c r="G301" s="3">
        <f t="shared" si="12"/>
        <v>1662.0239999999999</v>
      </c>
      <c r="H301" s="3">
        <f t="shared" si="13"/>
        <v>0.74000000000023647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192.6</v>
      </c>
      <c r="D303" s="2">
        <f>'PR-RAS'!E308</f>
        <v>192.6</v>
      </c>
      <c r="E303" s="2">
        <v>0</v>
      </c>
      <c r="F303" s="2">
        <v>0</v>
      </c>
      <c r="G303" s="3">
        <f t="shared" si="12"/>
        <v>174.49559999999997</v>
      </c>
      <c r="H303" s="3">
        <f t="shared" si="13"/>
        <v>0.80000000000001137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192.6</v>
      </c>
      <c r="D316" s="2">
        <f>'PR-RAS'!E321</f>
        <v>192.6</v>
      </c>
      <c r="E316" s="2">
        <v>0</v>
      </c>
      <c r="F316" s="2">
        <v>0</v>
      </c>
      <c r="G316" s="3">
        <f t="shared" si="12"/>
        <v>182.00699999999998</v>
      </c>
      <c r="H316" s="3">
        <f t="shared" si="13"/>
        <v>0.80000000000001137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192.6</v>
      </c>
      <c r="D317" s="2">
        <f>'PR-RAS'!E322</f>
        <v>192.6</v>
      </c>
      <c r="E317" s="2">
        <v>0</v>
      </c>
      <c r="F317" s="2">
        <v>0</v>
      </c>
      <c r="G317" s="3">
        <f t="shared" si="12"/>
        <v>182.5848</v>
      </c>
      <c r="H317" s="3">
        <f t="shared" si="13"/>
        <v>0.80000000000001137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192.6</v>
      </c>
      <c r="D318" s="2">
        <f>'PR-RAS'!E323</f>
        <v>192.6</v>
      </c>
      <c r="E318" s="2">
        <v>0</v>
      </c>
      <c r="F318" s="2">
        <v>0</v>
      </c>
      <c r="G318" s="3">
        <f t="shared" si="12"/>
        <v>183.1626</v>
      </c>
      <c r="H318" s="3">
        <f t="shared" si="13"/>
        <v>0.80000000000001137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140560.78999999998</v>
      </c>
      <c r="D355" s="2">
        <f>'PR-RAS'!E360</f>
        <v>357577.64999999997</v>
      </c>
      <c r="E355" s="2">
        <v>0</v>
      </c>
      <c r="F355" s="2">
        <v>0</v>
      </c>
      <c r="G355" s="3">
        <f t="shared" si="12"/>
        <v>302923.49585999991</v>
      </c>
      <c r="H355" s="3">
        <f t="shared" si="13"/>
        <v>0.56000000005587935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33170.39</v>
      </c>
      <c r="D368" s="2">
        <f>'PR-RAS'!E373</f>
        <v>35118.29</v>
      </c>
      <c r="E368" s="2">
        <v>0</v>
      </c>
      <c r="F368" s="2">
        <v>0</v>
      </c>
      <c r="G368" s="3">
        <f t="shared" si="12"/>
        <v>37950.357989999997</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8709.58</v>
      </c>
      <c r="D374" s="2">
        <f>'PR-RAS'!E379</f>
        <v>9072.83</v>
      </c>
      <c r="E374" s="2">
        <v>0</v>
      </c>
      <c r="F374" s="2">
        <v>0</v>
      </c>
      <c r="G374" s="3">
        <f t="shared" si="12"/>
        <v>10017.004519999999</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1759.63</v>
      </c>
      <c r="D375" s="2">
        <f>'PR-RAS'!E380</f>
        <v>5440</v>
      </c>
      <c r="E375" s="2">
        <v>0</v>
      </c>
      <c r="F375" s="2">
        <v>0</v>
      </c>
      <c r="G375" s="3">
        <f t="shared" si="12"/>
        <v>4727.2216200000003</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3787.5</v>
      </c>
      <c r="D377" s="2">
        <f>'PR-RAS'!E382</f>
        <v>1771.84</v>
      </c>
      <c r="E377" s="2">
        <v>0</v>
      </c>
      <c r="F377" s="2">
        <v>0</v>
      </c>
      <c r="G377" s="3">
        <f t="shared" si="12"/>
        <v>2756.5236800000002</v>
      </c>
      <c r="H377" s="3">
        <f t="shared" si="13"/>
        <v>0.66000000000008185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580</v>
      </c>
      <c r="E380" s="2">
        <v>0</v>
      </c>
      <c r="F380" s="2">
        <v>0</v>
      </c>
      <c r="G380" s="3">
        <f t="shared" si="12"/>
        <v>439.64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3162.45</v>
      </c>
      <c r="D381" s="2">
        <f>'PR-RAS'!E386</f>
        <v>1280.99</v>
      </c>
      <c r="E381" s="2">
        <v>0</v>
      </c>
      <c r="F381" s="2">
        <v>0</v>
      </c>
      <c r="G381" s="3">
        <f t="shared" si="12"/>
        <v>2175.2834000000003</v>
      </c>
      <c r="H381" s="3">
        <f t="shared" si="13"/>
        <v>0.45999999999980901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24460.81</v>
      </c>
      <c r="D388" s="2">
        <f>'PR-RAS'!E393</f>
        <v>26045.46</v>
      </c>
      <c r="E388" s="2">
        <v>0</v>
      </c>
      <c r="F388" s="2">
        <v>0</v>
      </c>
      <c r="G388" s="3">
        <f t="shared" si="12"/>
        <v>29625.519509999998</v>
      </c>
      <c r="H388" s="3">
        <f t="shared" si="13"/>
        <v>0.64999999999781721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24460.81</v>
      </c>
      <c r="D389" s="2">
        <f>'PR-RAS'!E394</f>
        <v>26045.46</v>
      </c>
      <c r="E389" s="2">
        <v>0</v>
      </c>
      <c r="F389" s="2">
        <v>0</v>
      </c>
      <c r="G389" s="3">
        <f t="shared" si="12"/>
        <v>29702.071239999997</v>
      </c>
      <c r="H389" s="3">
        <f t="shared" si="13"/>
        <v>0.64999999999781721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107390.39999999999</v>
      </c>
      <c r="D407" s="2">
        <f>'PR-RAS'!E412</f>
        <v>322459.36</v>
      </c>
      <c r="E407" s="2">
        <v>0</v>
      </c>
      <c r="F407" s="2">
        <v>0</v>
      </c>
      <c r="G407" s="3">
        <f t="shared" si="12"/>
        <v>305437.50272000005</v>
      </c>
      <c r="H407" s="3">
        <f t="shared" si="13"/>
        <v>0.7599999999802094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107390.39999999999</v>
      </c>
      <c r="D408" s="2">
        <f>'PR-RAS'!E413</f>
        <v>322459.36</v>
      </c>
      <c r="E408" s="2">
        <v>0</v>
      </c>
      <c r="F408" s="2">
        <v>0</v>
      </c>
      <c r="G408" s="3">
        <f t="shared" si="12"/>
        <v>306189.81183999998</v>
      </c>
      <c r="H408" s="3">
        <f t="shared" si="13"/>
        <v>0.7599999999802094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140368.18999999997</v>
      </c>
      <c r="D413" s="2">
        <f>'PR-RAS'!E418</f>
        <v>357385.05</v>
      </c>
      <c r="E413" s="2">
        <v>0</v>
      </c>
      <c r="F413" s="2">
        <v>0</v>
      </c>
      <c r="G413" s="3">
        <f t="shared" si="12"/>
        <v>352316.97547999996</v>
      </c>
      <c r="H413" s="3">
        <f t="shared" si="13"/>
        <v>0.23999999996158294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64925.13</v>
      </c>
      <c r="E415" s="2">
        <v>0</v>
      </c>
      <c r="F415" s="2">
        <v>0</v>
      </c>
      <c r="G415" s="3">
        <f t="shared" si="12"/>
        <v>53758.007639999996</v>
      </c>
      <c r="H415" s="3">
        <f t="shared" si="13"/>
        <v>0.12999999999738066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5028.04</v>
      </c>
      <c r="D416" s="2">
        <f>'PR-RAS'!E421</f>
        <v>4477.84</v>
      </c>
      <c r="E416" s="2">
        <v>0</v>
      </c>
      <c r="F416" s="2">
        <v>0</v>
      </c>
      <c r="G416" s="3">
        <f t="shared" si="12"/>
        <v>5803.2438000000002</v>
      </c>
      <c r="H416" s="3">
        <f t="shared" si="13"/>
        <v>0.1999999999998181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2541573.14</v>
      </c>
      <c r="D417" s="2">
        <f>'PR-RAS'!E422</f>
        <v>3376561.1400000006</v>
      </c>
      <c r="E417" s="2">
        <v>0</v>
      </c>
      <c r="F417" s="2">
        <v>0</v>
      </c>
      <c r="G417" s="3">
        <f t="shared" si="12"/>
        <v>3866593.2947200006</v>
      </c>
      <c r="H417" s="3">
        <f t="shared" si="13"/>
        <v>0.28000000072643161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2610907.7299999995</v>
      </c>
      <c r="D418" s="2">
        <f>'PR-RAS'!E423</f>
        <v>3476211.3</v>
      </c>
      <c r="E418" s="2">
        <v>0</v>
      </c>
      <c r="F418" s="2">
        <v>0</v>
      </c>
      <c r="G418" s="3">
        <f t="shared" si="12"/>
        <v>3987908.747609999</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69334.589999999385</v>
      </c>
      <c r="D420" s="2">
        <f>'PR-RAS'!E425</f>
        <v>99650.159999999218</v>
      </c>
      <c r="E420" s="2">
        <v>0</v>
      </c>
      <c r="F420" s="2">
        <v>0</v>
      </c>
      <c r="G420" s="3">
        <f t="shared" si="12"/>
        <v>112558.02728999908</v>
      </c>
      <c r="H420" s="3">
        <f t="shared" si="13"/>
        <v>0.56999999983236194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44083.56</v>
      </c>
      <c r="D421" s="2">
        <f>'PR-RAS'!E426</f>
        <v>0</v>
      </c>
      <c r="E421" s="2">
        <v>0</v>
      </c>
      <c r="F421" s="2">
        <v>0</v>
      </c>
      <c r="G421" s="3">
        <f t="shared" si="12"/>
        <v>18515.0952</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25251.03</v>
      </c>
      <c r="E422" s="2">
        <v>0</v>
      </c>
      <c r="F422" s="2">
        <v>0</v>
      </c>
      <c r="G422" s="3">
        <f t="shared" si="12"/>
        <v>21261.367259999999</v>
      </c>
      <c r="H422" s="3">
        <f t="shared" si="13"/>
        <v>2.9999999998835847E-2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173127.5</v>
      </c>
      <c r="D423" s="2">
        <f>'PR-RAS'!E428</f>
        <v>187954.25</v>
      </c>
      <c r="E423" s="2">
        <v>0</v>
      </c>
      <c r="F423" s="2">
        <v>0</v>
      </c>
      <c r="G423" s="3">
        <f t="shared" si="12"/>
        <v>231693.19199999998</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2541573.14</v>
      </c>
      <c r="D637" s="2">
        <f>'PR-RAS'!E643</f>
        <v>3376561.1400000006</v>
      </c>
      <c r="E637" s="2">
        <v>0</v>
      </c>
      <c r="F637" s="2">
        <v>0</v>
      </c>
      <c r="G637" s="3">
        <f t="shared" si="14"/>
        <v>5911426.2871200014</v>
      </c>
      <c r="H637" s="3">
        <f t="shared" si="15"/>
        <v>0.28000000072643161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2610907.7299999995</v>
      </c>
      <c r="D638" s="2">
        <f>'PR-RAS'!E644</f>
        <v>3476211.3</v>
      </c>
      <c r="E638" s="2">
        <v>0</v>
      </c>
      <c r="F638" s="2">
        <v>0</v>
      </c>
      <c r="G638" s="3">
        <f t="shared" si="14"/>
        <v>6091841.4202099992</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69334.589999999385</v>
      </c>
      <c r="D640" s="2">
        <f>'PR-RAS'!E646</f>
        <v>99650.159999999218</v>
      </c>
      <c r="E640" s="2">
        <v>0</v>
      </c>
      <c r="F640" s="2">
        <v>0</v>
      </c>
      <c r="G640" s="3">
        <f t="shared" si="14"/>
        <v>171657.7074899986</v>
      </c>
      <c r="H640" s="3">
        <f t="shared" si="15"/>
        <v>0.56999999983236194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44083.56</v>
      </c>
      <c r="D641" s="2">
        <f>'PR-RAS'!E647</f>
        <v>0</v>
      </c>
      <c r="E641" s="2">
        <v>0</v>
      </c>
      <c r="F641" s="2">
        <v>0</v>
      </c>
      <c r="G641" s="3">
        <f t="shared" si="14"/>
        <v>28213.4784</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25251.03</v>
      </c>
      <c r="E642" s="2">
        <v>0</v>
      </c>
      <c r="F642" s="2">
        <v>0</v>
      </c>
      <c r="G642" s="3">
        <f t="shared" si="14"/>
        <v>32371.820459999999</v>
      </c>
      <c r="H642" s="3">
        <f t="shared" si="15"/>
        <v>2.9999999998835847E-2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25251.029999999388</v>
      </c>
      <c r="D644" s="2">
        <f>'PR-RAS'!E650</f>
        <v>124901.18999999922</v>
      </c>
      <c r="E644" s="2">
        <v>0</v>
      </c>
      <c r="F644" s="2">
        <v>0</v>
      </c>
      <c r="G644" s="3">
        <f t="shared" si="14"/>
        <v>176859.3426299986</v>
      </c>
      <c r="H644" s="3">
        <f t="shared" si="15"/>
        <v>0.21999999860418029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162652.32</v>
      </c>
      <c r="D645" s="2">
        <f>'PR-RAS'!E651</f>
        <v>0</v>
      </c>
      <c r="E645" s="2">
        <v>0</v>
      </c>
      <c r="F645" s="2">
        <v>0</v>
      </c>
      <c r="G645" s="3">
        <f t="shared" si="14"/>
        <v>104748.09408000001</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77977.460000000006</v>
      </c>
      <c r="D646" s="2">
        <f>'PR-RAS'!E653</f>
        <v>67054.67</v>
      </c>
      <c r="E646" s="2">
        <v>0</v>
      </c>
      <c r="F646" s="2">
        <v>0</v>
      </c>
      <c r="G646" s="3">
        <f t="shared" si="14"/>
        <v>136795.986</v>
      </c>
      <c r="H646" s="3">
        <f t="shared" si="15"/>
        <v>0.79000000000814907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749235.19999999995</v>
      </c>
      <c r="D647" s="2">
        <f>'PR-RAS'!E654</f>
        <v>1169984.72</v>
      </c>
      <c r="E647" s="2">
        <v>0</v>
      </c>
      <c r="F647" s="2">
        <v>0</v>
      </c>
      <c r="G647" s="3">
        <f t="shared" si="14"/>
        <v>1995626.1974399998</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760157.99</v>
      </c>
      <c r="D648" s="2">
        <f>'PR-RAS'!E655</f>
        <v>1233524.19</v>
      </c>
      <c r="E648" s="2">
        <v>0</v>
      </c>
      <c r="F648" s="2">
        <v>0</v>
      </c>
      <c r="G648" s="3">
        <f t="shared" si="14"/>
        <v>2088002.5213900001</v>
      </c>
      <c r="H648" s="3">
        <f t="shared" si="15"/>
        <v>0.19999999995343387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67054.669999999925</v>
      </c>
      <c r="D649" s="2">
        <f>'PR-RAS'!E656</f>
        <v>3515.1999999999534</v>
      </c>
      <c r="E649" s="2">
        <v>0</v>
      </c>
      <c r="F649" s="2">
        <v>0</v>
      </c>
      <c r="G649" s="3">
        <f t="shared" si="14"/>
        <v>48007.125359999896</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88</v>
      </c>
      <c r="E651" s="2">
        <v>0</v>
      </c>
      <c r="F651" s="2">
        <v>0</v>
      </c>
      <c r="G651" s="3">
        <f t="shared" si="14"/>
        <v>165.1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82</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2071683.96</v>
      </c>
      <c r="D676" s="2">
        <f>'PR-RAS'!E683</f>
        <v>2234496.4</v>
      </c>
      <c r="E676" s="2">
        <v>0</v>
      </c>
      <c r="F676" s="2">
        <v>0</v>
      </c>
      <c r="G676" s="3">
        <f t="shared" si="14"/>
        <v>4414956.8130000001</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123749.1</v>
      </c>
      <c r="D677" s="2">
        <f>'PR-RAS'!E684</f>
        <v>146070.06</v>
      </c>
      <c r="E677" s="2">
        <v>0</v>
      </c>
      <c r="F677" s="2">
        <v>0</v>
      </c>
      <c r="G677" s="3">
        <f t="shared" si="14"/>
        <v>281141.11271999998</v>
      </c>
      <c r="H677" s="3">
        <f t="shared" si="15"/>
        <v>0.16000000000349246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965</v>
      </c>
      <c r="D678" s="2">
        <f>'PR-RAS'!E685</f>
        <v>63573.98</v>
      </c>
      <c r="E678" s="2">
        <v>0</v>
      </c>
      <c r="F678" s="2">
        <v>0</v>
      </c>
      <c r="G678" s="3">
        <f t="shared" si="14"/>
        <v>86732.473920000004</v>
      </c>
      <c r="H678" s="3">
        <f t="shared" si="15"/>
        <v>1.9999999996798579E-2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9447.6</v>
      </c>
      <c r="E679" s="2">
        <v>0</v>
      </c>
      <c r="F679" s="2">
        <v>0</v>
      </c>
      <c r="G679" s="3">
        <f t="shared" si="14"/>
        <v>12810.945600000001</v>
      </c>
      <c r="H679" s="3">
        <f t="shared" si="15"/>
        <v>0.3999999999996362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52566.02</v>
      </c>
      <c r="D696" s="2">
        <f>'PR-RAS'!E703</f>
        <v>0</v>
      </c>
      <c r="E696" s="2">
        <v>0</v>
      </c>
      <c r="F696" s="2">
        <v>0</v>
      </c>
      <c r="G696" s="3">
        <f t="shared" si="14"/>
        <v>36533.383899999993</v>
      </c>
      <c r="H696" s="3">
        <f t="shared" si="15"/>
        <v>1.9999999996798579E-2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62999.07</v>
      </c>
      <c r="D699" s="2">
        <f>'PR-RAS'!E706</f>
        <v>285896.03000000003</v>
      </c>
      <c r="E699" s="2">
        <v>0</v>
      </c>
      <c r="F699" s="2">
        <v>0</v>
      </c>
      <c r="G699" s="3">
        <f t="shared" si="14"/>
        <v>443084.20873999997</v>
      </c>
      <c r="H699" s="3">
        <f t="shared" si="15"/>
        <v>0.10000000002764864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19304.560000000001</v>
      </c>
      <c r="D717" s="2">
        <f>'PR-RAS'!E724</f>
        <v>27281.55</v>
      </c>
      <c r="E717" s="2">
        <v>0</v>
      </c>
      <c r="F717" s="2">
        <v>0</v>
      </c>
      <c r="G717" s="3">
        <f t="shared" si="14"/>
        <v>52889.244559999999</v>
      </c>
      <c r="H717" s="3">
        <f t="shared" si="15"/>
        <v>0.88999999999941792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6539.71</v>
      </c>
      <c r="D725" s="2">
        <f>'PR-RAS'!E732</f>
        <v>9627.84</v>
      </c>
      <c r="E725" s="2">
        <v>0</v>
      </c>
      <c r="F725" s="2">
        <v>0</v>
      </c>
      <c r="G725" s="3">
        <f t="shared" si="14"/>
        <v>18675.862359999999</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882.88</v>
      </c>
      <c r="E726" s="2">
        <v>0</v>
      </c>
      <c r="F726" s="2">
        <v>0</v>
      </c>
      <c r="G726" s="3">
        <f t="shared" si="14"/>
        <v>3840.5279999999998</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62949.62</v>
      </c>
      <c r="D727" s="2">
        <f>'PR-RAS'!E734</f>
        <v>68616.7</v>
      </c>
      <c r="E727" s="2">
        <v>0</v>
      </c>
      <c r="F727" s="2">
        <v>0</v>
      </c>
      <c r="G727" s="3">
        <f t="shared" si="14"/>
        <v>145332.87251999998</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4277.59</v>
      </c>
      <c r="D729" s="2">
        <f>'PR-RAS'!E736</f>
        <v>4640.88</v>
      </c>
      <c r="E729" s="2">
        <v>0</v>
      </c>
      <c r="F729" s="2">
        <v>0</v>
      </c>
      <c r="G729" s="3">
        <f t="shared" si="14"/>
        <v>9871.2067999999999</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395.27</v>
      </c>
      <c r="D731" s="2">
        <f>'PR-RAS'!E738</f>
        <v>0</v>
      </c>
      <c r="E731" s="2">
        <v>0</v>
      </c>
      <c r="F731" s="2">
        <v>0</v>
      </c>
      <c r="G731" s="3">
        <f t="shared" si="14"/>
        <v>288.5471</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5444.07</v>
      </c>
      <c r="D737" s="2">
        <f>'PR-RAS'!E744</f>
        <v>5894.09</v>
      </c>
      <c r="E737" s="2">
        <v>0</v>
      </c>
      <c r="F737" s="2">
        <v>0</v>
      </c>
      <c r="G737" s="3">
        <f t="shared" si="28"/>
        <v>12682.936</v>
      </c>
      <c r="H737" s="3">
        <f t="shared" si="29"/>
        <v>0.15999999999985448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5432.49</v>
      </c>
      <c r="D843" s="2">
        <f>'PR-RAS'!E850</f>
        <v>5370.07</v>
      </c>
      <c r="E843" s="2">
        <v>0</v>
      </c>
      <c r="F843" s="2">
        <v>0</v>
      </c>
      <c r="G843" s="3">
        <f t="shared" si="34"/>
        <v>13617.354459999999</v>
      </c>
      <c r="H843" s="3">
        <f t="shared" si="35"/>
        <v>0.55999999999949068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10163.120000000001</v>
      </c>
      <c r="D848" s="2">
        <f>'PR-RAS'!E855</f>
        <v>9702.42</v>
      </c>
      <c r="E848" s="2">
        <v>0</v>
      </c>
      <c r="F848" s="2">
        <v>0</v>
      </c>
      <c r="G848" s="3">
        <f t="shared" si="34"/>
        <v>25044.062119999999</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2143683.21</v>
      </c>
      <c r="D1011" s="7">
        <f>BILANCA!E6</f>
        <v>2340288.7400000002</v>
      </c>
      <c r="E1011" s="7">
        <v>0</v>
      </c>
      <c r="F1011" s="7">
        <v>0</v>
      </c>
      <c r="G1011" s="8">
        <f t="shared" ref="G1011:G1306" si="38">B1011/1000*C1011+B1011/500*D1011</f>
        <v>6824.260690000001</v>
      </c>
      <c r="H1011" s="8">
        <f t="shared" si="35"/>
        <v>0.46999999973922968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1739788.24</v>
      </c>
      <c r="D1012" s="2">
        <f>BILANCA!E7</f>
        <v>2070603.21</v>
      </c>
      <c r="E1012" s="2">
        <v>0</v>
      </c>
      <c r="F1012" s="2">
        <v>0</v>
      </c>
      <c r="G1012" s="3">
        <f t="shared" si="38"/>
        <v>11761.989320000001</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4930.9399999999996</v>
      </c>
      <c r="D1013" s="2">
        <f>BILANCA!E8</f>
        <v>4930.9399999999996</v>
      </c>
      <c r="E1013" s="2">
        <v>0</v>
      </c>
      <c r="F1013" s="2">
        <v>0</v>
      </c>
      <c r="G1013" s="3">
        <f t="shared" si="38"/>
        <v>44.378459999999997</v>
      </c>
      <c r="H1013" s="3">
        <f t="shared" si="35"/>
        <v>0.12000000000080036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4930.9399999999996</v>
      </c>
      <c r="D1014" s="2">
        <f>BILANCA!E9</f>
        <v>4930.9399999999996</v>
      </c>
      <c r="E1014" s="2">
        <v>0</v>
      </c>
      <c r="F1014" s="2">
        <v>0</v>
      </c>
      <c r="G1014" s="3">
        <f t="shared" si="38"/>
        <v>59.171279999999996</v>
      </c>
      <c r="H1014" s="3">
        <f t="shared" si="35"/>
        <v>0.12000000000080036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1533173.49</v>
      </c>
      <c r="D1017" s="2">
        <f>BILANCA!E12</f>
        <v>1884885.9</v>
      </c>
      <c r="E1017" s="2">
        <v>0</v>
      </c>
      <c r="F1017" s="2">
        <v>0</v>
      </c>
      <c r="G1017" s="3">
        <f t="shared" si="38"/>
        <v>37120.617029999994</v>
      </c>
      <c r="H1017" s="3">
        <f t="shared" si="35"/>
        <v>0.59000000008381903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1301242.7100000002</v>
      </c>
      <c r="D1018" s="2">
        <f>BILANCA!E13</f>
        <v>1691703.7</v>
      </c>
      <c r="E1018" s="2">
        <v>0</v>
      </c>
      <c r="F1018" s="2">
        <v>0</v>
      </c>
      <c r="G1018" s="3">
        <f t="shared" si="38"/>
        <v>37477.200880000004</v>
      </c>
      <c r="H1018" s="3">
        <f t="shared" si="35"/>
        <v>0.58999999985098839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4668.05</v>
      </c>
      <c r="D1019" s="2">
        <f>BILANCA!E14</f>
        <v>4668.05</v>
      </c>
      <c r="E1019" s="2">
        <v>0</v>
      </c>
      <c r="F1019" s="2">
        <v>0</v>
      </c>
      <c r="G1019" s="3">
        <f t="shared" si="38"/>
        <v>126.03735</v>
      </c>
      <c r="H1019" s="3">
        <f t="shared" si="35"/>
        <v>0.1000000000003638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2163703.6800000002</v>
      </c>
      <c r="D1020" s="2">
        <f>BILANCA!E15</f>
        <v>2581707.71</v>
      </c>
      <c r="E1020" s="2">
        <v>0</v>
      </c>
      <c r="F1020" s="2">
        <v>0</v>
      </c>
      <c r="G1020" s="3">
        <f t="shared" si="38"/>
        <v>73271.190999999992</v>
      </c>
      <c r="H1020" s="3">
        <f t="shared" si="35"/>
        <v>0.60999999986961484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13310.72</v>
      </c>
      <c r="D1022" s="2">
        <f>BILANCA!E17</f>
        <v>13310.72</v>
      </c>
      <c r="E1022" s="2">
        <v>0</v>
      </c>
      <c r="F1022" s="2">
        <v>0</v>
      </c>
      <c r="G1022" s="3">
        <f t="shared" si="38"/>
        <v>479.18591999999995</v>
      </c>
      <c r="H1022" s="3">
        <f t="shared" si="35"/>
        <v>0.56000000000130967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880439.74</v>
      </c>
      <c r="D1023" s="2">
        <f>BILANCA!E18</f>
        <v>907982.78</v>
      </c>
      <c r="E1023" s="2">
        <v>0</v>
      </c>
      <c r="F1023" s="2">
        <v>0</v>
      </c>
      <c r="G1023" s="3">
        <f t="shared" si="38"/>
        <v>35053.268899999995</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94224.180000000051</v>
      </c>
      <c r="D1024" s="2">
        <f>BILANCA!E19</f>
        <v>51763.160000000033</v>
      </c>
      <c r="E1024" s="2">
        <v>0</v>
      </c>
      <c r="F1024" s="2">
        <v>0</v>
      </c>
      <c r="G1024" s="3">
        <f t="shared" si="38"/>
        <v>2768.5070000000014</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316622.46000000002</v>
      </c>
      <c r="D1025" s="2">
        <f>BILANCA!E20</f>
        <v>316781.89</v>
      </c>
      <c r="E1025" s="2">
        <v>0</v>
      </c>
      <c r="F1025" s="2">
        <v>0</v>
      </c>
      <c r="G1025" s="3">
        <f t="shared" si="38"/>
        <v>14252.793600000001</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16979</v>
      </c>
      <c r="D1026" s="2">
        <f>BILANCA!E21</f>
        <v>16979</v>
      </c>
      <c r="E1026" s="2">
        <v>0</v>
      </c>
      <c r="F1026" s="2">
        <v>0</v>
      </c>
      <c r="G1026" s="3">
        <f t="shared" si="38"/>
        <v>814.99199999999996</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7762.55</v>
      </c>
      <c r="D1027" s="2">
        <f>BILANCA!E22</f>
        <v>9534.39</v>
      </c>
      <c r="E1027" s="2">
        <v>0</v>
      </c>
      <c r="F1027" s="2">
        <v>0</v>
      </c>
      <c r="G1027" s="3">
        <f t="shared" si="38"/>
        <v>456.13261</v>
      </c>
      <c r="H1027" s="3">
        <f t="shared" si="35"/>
        <v>0.83999999999923602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500.34</v>
      </c>
      <c r="D1028" s="2">
        <f>BILANCA!E23</f>
        <v>500.34</v>
      </c>
      <c r="E1028" s="2">
        <v>0</v>
      </c>
      <c r="F1028" s="2">
        <v>0</v>
      </c>
      <c r="G1028" s="3">
        <f t="shared" si="38"/>
        <v>27.018359999999998</v>
      </c>
      <c r="H1028" s="3">
        <f t="shared" si="35"/>
        <v>0.67999999999994998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4251.76</v>
      </c>
      <c r="D1029" s="2">
        <f>BILANCA!E24</f>
        <v>3618.86</v>
      </c>
      <c r="E1029" s="2">
        <v>0</v>
      </c>
      <c r="F1029" s="2">
        <v>0</v>
      </c>
      <c r="G1029" s="3">
        <f t="shared" si="38"/>
        <v>218.30011999999999</v>
      </c>
      <c r="H1029" s="3">
        <f t="shared" si="35"/>
        <v>0.37999999999965439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25059.09</v>
      </c>
      <c r="D1030" s="2">
        <f>BILANCA!E25</f>
        <v>22905.02</v>
      </c>
      <c r="E1030" s="2">
        <v>0</v>
      </c>
      <c r="F1030" s="2">
        <v>0</v>
      </c>
      <c r="G1030" s="3">
        <f t="shared" si="38"/>
        <v>1417.3826000000001</v>
      </c>
      <c r="H1030" s="3">
        <f t="shared" si="35"/>
        <v>0.11000000000058208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75041.539999999994</v>
      </c>
      <c r="D1031" s="2">
        <f>BILANCA!E26</f>
        <v>75964.289999999994</v>
      </c>
      <c r="E1031" s="2">
        <v>0</v>
      </c>
      <c r="F1031" s="2">
        <v>0</v>
      </c>
      <c r="G1031" s="3">
        <f t="shared" si="38"/>
        <v>4766.3725199999999</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351992.56</v>
      </c>
      <c r="D1033" s="2">
        <f>BILANCA!E28</f>
        <v>394520.63</v>
      </c>
      <c r="E1033" s="2">
        <v>0</v>
      </c>
      <c r="F1033" s="2">
        <v>0</v>
      </c>
      <c r="G1033" s="3">
        <f t="shared" si="38"/>
        <v>26243.777860000002</v>
      </c>
      <c r="H1033" s="3">
        <f t="shared" si="35"/>
        <v>0.80999999999767169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134.38</v>
      </c>
      <c r="D1034" s="2">
        <f>BILANCA!E29</f>
        <v>98.54000000000002</v>
      </c>
      <c r="E1034" s="2">
        <v>0</v>
      </c>
      <c r="F1034" s="2">
        <v>0</v>
      </c>
      <c r="G1034" s="3">
        <f t="shared" si="38"/>
        <v>7.9550400000000003</v>
      </c>
      <c r="H1034" s="3">
        <f t="shared" si="35"/>
        <v>0.83999999999997499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286.68</v>
      </c>
      <c r="D1035" s="2">
        <f>BILANCA!E30</f>
        <v>286.68</v>
      </c>
      <c r="E1035" s="2">
        <v>0</v>
      </c>
      <c r="F1035" s="2">
        <v>0</v>
      </c>
      <c r="G1035" s="3">
        <f t="shared" si="38"/>
        <v>21.501000000000001</v>
      </c>
      <c r="H1035" s="3">
        <f t="shared" si="35"/>
        <v>0.63999999999998636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152.30000000000001</v>
      </c>
      <c r="D1039" s="2">
        <f>BILANCA!E34</f>
        <v>188.14</v>
      </c>
      <c r="E1039" s="2">
        <v>0</v>
      </c>
      <c r="F1039" s="2">
        <v>0</v>
      </c>
      <c r="G1039" s="3">
        <f t="shared" si="38"/>
        <v>15.32882</v>
      </c>
      <c r="H1039" s="3">
        <f t="shared" si="35"/>
        <v>0.43999999999999773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137572.22</v>
      </c>
      <c r="D1040" s="2">
        <f>BILANCA!E35</f>
        <v>141320.5</v>
      </c>
      <c r="E1040" s="2">
        <v>0</v>
      </c>
      <c r="F1040" s="2">
        <v>0</v>
      </c>
      <c r="G1040" s="3">
        <f t="shared" si="38"/>
        <v>12606.3966</v>
      </c>
      <c r="H1040" s="3">
        <f t="shared" si="35"/>
        <v>0.72000000000116415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235015.57</v>
      </c>
      <c r="D1041" s="2">
        <f>BILANCA!E36</f>
        <v>261158.46</v>
      </c>
      <c r="E1041" s="2">
        <v>0</v>
      </c>
      <c r="F1041" s="2">
        <v>0</v>
      </c>
      <c r="G1041" s="3">
        <f t="shared" si="38"/>
        <v>23477.30719</v>
      </c>
      <c r="H1041" s="3">
        <f t="shared" si="35"/>
        <v>0.88999999998486601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97443.35</v>
      </c>
      <c r="D1045" s="2">
        <f>BILANCA!E40</f>
        <v>119837.96</v>
      </c>
      <c r="E1045" s="2">
        <v>0</v>
      </c>
      <c r="F1045" s="2">
        <v>0</v>
      </c>
      <c r="G1045" s="3">
        <f t="shared" si="38"/>
        <v>11799.174450000002</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73258.09</v>
      </c>
      <c r="D1059" s="2">
        <f>BILANCA!E54</f>
        <v>79418.259999999995</v>
      </c>
      <c r="E1059" s="2">
        <v>0</v>
      </c>
      <c r="F1059" s="2">
        <v>0</v>
      </c>
      <c r="G1059" s="3">
        <f t="shared" si="38"/>
        <v>11372.63589</v>
      </c>
      <c r="H1059" s="3">
        <f t="shared" si="35"/>
        <v>0.34999999999126885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73258.09</v>
      </c>
      <c r="D1060" s="2">
        <f>BILANCA!E55</f>
        <v>79418.259999999995</v>
      </c>
      <c r="E1060" s="2">
        <v>0</v>
      </c>
      <c r="F1060" s="2">
        <v>0</v>
      </c>
      <c r="G1060" s="3">
        <f t="shared" si="38"/>
        <v>11604.7305</v>
      </c>
      <c r="H1060" s="3">
        <f t="shared" si="35"/>
        <v>0.34999999999126885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201683.81</v>
      </c>
      <c r="D1061" s="2">
        <f>BILANCA!E56</f>
        <v>180786.37</v>
      </c>
      <c r="E1061" s="2">
        <v>0</v>
      </c>
      <c r="F1061" s="2">
        <v>0</v>
      </c>
      <c r="G1061" s="3">
        <f t="shared" si="38"/>
        <v>28726.084049999998</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201683.81</v>
      </c>
      <c r="D1062" s="2">
        <f>BILANCA!E57</f>
        <v>180786.37</v>
      </c>
      <c r="E1062" s="2">
        <v>0</v>
      </c>
      <c r="F1062" s="2">
        <v>0</v>
      </c>
      <c r="G1062" s="3">
        <f t="shared" si="38"/>
        <v>29289.340599999996</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403894.97000000003</v>
      </c>
      <c r="D1074" s="2">
        <f>BILANCA!E69</f>
        <v>269685.53000000003</v>
      </c>
      <c r="E1074" s="2">
        <v>0</v>
      </c>
      <c r="F1074" s="2">
        <v>0</v>
      </c>
      <c r="G1074" s="3">
        <f t="shared" si="38"/>
        <v>60369.025920000007</v>
      </c>
      <c r="H1074" s="3">
        <f t="shared" si="35"/>
        <v>0.49999999994179234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67054.67</v>
      </c>
      <c r="D1075" s="2">
        <f>BILANCA!E70</f>
        <v>3515.2</v>
      </c>
      <c r="E1075" s="2">
        <v>0</v>
      </c>
      <c r="F1075" s="2">
        <v>0</v>
      </c>
      <c r="G1075" s="3">
        <f t="shared" si="38"/>
        <v>4815.5295499999993</v>
      </c>
      <c r="H1075" s="3">
        <f t="shared" si="35"/>
        <v>0.53000000000156433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66584.67</v>
      </c>
      <c r="D1076" s="2">
        <f>BILANCA!E71</f>
        <v>3515.2</v>
      </c>
      <c r="E1076" s="2">
        <v>0</v>
      </c>
      <c r="F1076" s="2">
        <v>0</v>
      </c>
      <c r="G1076" s="3">
        <f t="shared" si="38"/>
        <v>4858.5946199999998</v>
      </c>
      <c r="H1076" s="3">
        <f t="shared" si="35"/>
        <v>0.53000000000156433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66584.67</v>
      </c>
      <c r="D1078" s="2">
        <f>BILANCA!E73</f>
        <v>3515.2</v>
      </c>
      <c r="E1078" s="2">
        <v>0</v>
      </c>
      <c r="F1078" s="2">
        <v>0</v>
      </c>
      <c r="G1078" s="3">
        <f t="shared" si="38"/>
        <v>5005.8247600000004</v>
      </c>
      <c r="H1078" s="3">
        <f t="shared" si="35"/>
        <v>0.53000000000156433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470</v>
      </c>
      <c r="D1085" s="2">
        <f>BILANCA!E80</f>
        <v>0</v>
      </c>
      <c r="E1085" s="2">
        <v>0</v>
      </c>
      <c r="F1085" s="2">
        <v>0</v>
      </c>
      <c r="G1085" s="3">
        <f t="shared" si="38"/>
        <v>35.25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1060.48</v>
      </c>
      <c r="D1087" s="2">
        <f>BILANCA!E82</f>
        <v>259.68</v>
      </c>
      <c r="E1087" s="2">
        <v>0</v>
      </c>
      <c r="F1087" s="2">
        <v>0</v>
      </c>
      <c r="G1087" s="3">
        <f t="shared" si="38"/>
        <v>121.64768000000001</v>
      </c>
      <c r="H1087" s="3">
        <f t="shared" si="35"/>
        <v>0.80000000000001137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1060.48</v>
      </c>
      <c r="D1092" s="2">
        <f>BILANCA!E87</f>
        <v>259.68</v>
      </c>
      <c r="E1092" s="2">
        <v>0</v>
      </c>
      <c r="F1092" s="2">
        <v>0</v>
      </c>
      <c r="G1092" s="3">
        <f t="shared" si="38"/>
        <v>129.54688000000002</v>
      </c>
      <c r="H1092" s="3">
        <f t="shared" si="35"/>
        <v>0.80000000000001137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168099.46000000002</v>
      </c>
      <c r="D1152" s="2">
        <f>BILANCA!E147</f>
        <v>261432.81</v>
      </c>
      <c r="E1152" s="2">
        <v>0</v>
      </c>
      <c r="F1152" s="2">
        <v>0</v>
      </c>
      <c r="G1152" s="3">
        <f t="shared" si="38"/>
        <v>98117.041359999988</v>
      </c>
      <c r="H1152" s="3">
        <f t="shared" si="41"/>
        <v>0.65000000002328306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164418.48000000001</v>
      </c>
      <c r="D1155" s="2">
        <f>BILANCA!E150</f>
        <v>179551.65</v>
      </c>
      <c r="E1155" s="2">
        <v>0</v>
      </c>
      <c r="F1155" s="2">
        <v>0</v>
      </c>
      <c r="G1155" s="3">
        <f t="shared" si="38"/>
        <v>75910.658100000001</v>
      </c>
      <c r="H1155" s="3">
        <f t="shared" si="41"/>
        <v>0.83000000001629815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164418.48000000001</v>
      </c>
      <c r="D1161" s="2">
        <f>BILANCA!E156</f>
        <v>179551.65</v>
      </c>
      <c r="E1161" s="2">
        <v>0</v>
      </c>
      <c r="F1161" s="2">
        <v>0</v>
      </c>
      <c r="G1161" s="3">
        <f t="shared" si="38"/>
        <v>79051.788780000003</v>
      </c>
      <c r="H1161" s="3">
        <f t="shared" si="41"/>
        <v>0.83000000001629815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2419.58</v>
      </c>
      <c r="D1165" s="2">
        <f>BILANCA!E160</f>
        <v>1785.42</v>
      </c>
      <c r="E1165" s="2">
        <v>0</v>
      </c>
      <c r="F1165" s="2">
        <v>0</v>
      </c>
      <c r="G1165" s="3">
        <f t="shared" si="38"/>
        <v>928.51509999999996</v>
      </c>
      <c r="H1165" s="3">
        <f t="shared" si="41"/>
        <v>0.84000000000014552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1261.4000000000001</v>
      </c>
      <c r="D1166" s="2">
        <f>BILANCA!E161</f>
        <v>2139.34</v>
      </c>
      <c r="E1166" s="2">
        <v>0</v>
      </c>
      <c r="F1166" s="2">
        <v>0</v>
      </c>
      <c r="G1166" s="3">
        <f t="shared" si="38"/>
        <v>864.25248000000011</v>
      </c>
      <c r="H1166" s="3">
        <f t="shared" si="41"/>
        <v>0.74000000000023647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77956.399999999994</v>
      </c>
      <c r="E1167" s="2">
        <v>0</v>
      </c>
      <c r="F1167" s="2">
        <v>0</v>
      </c>
      <c r="G1167" s="3">
        <f t="shared" si="38"/>
        <v>24478.309599999997</v>
      </c>
      <c r="H1167" s="3">
        <f t="shared" si="41"/>
        <v>0.39999999999417923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5028.04</v>
      </c>
      <c r="D1170" s="2">
        <f>BILANCA!E165</f>
        <v>4477.84</v>
      </c>
      <c r="E1170" s="2">
        <v>0</v>
      </c>
      <c r="F1170" s="2">
        <v>0</v>
      </c>
      <c r="G1170" s="3">
        <f t="shared" si="38"/>
        <v>2237.3951999999999</v>
      </c>
      <c r="H1170" s="3">
        <f t="shared" si="41"/>
        <v>0.1999999999998181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5028.04</v>
      </c>
      <c r="D1172" s="2">
        <f>BILANCA!E167</f>
        <v>4477.84</v>
      </c>
      <c r="E1172" s="2">
        <v>0</v>
      </c>
      <c r="F1172" s="2">
        <v>0</v>
      </c>
      <c r="G1172" s="3">
        <f t="shared" si="38"/>
        <v>2265.3626400000003</v>
      </c>
      <c r="H1172" s="3">
        <f t="shared" si="41"/>
        <v>0.1999999999998181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162652.32</v>
      </c>
      <c r="D1176" s="2">
        <f>BILANCA!E171</f>
        <v>0</v>
      </c>
      <c r="E1176" s="2">
        <v>0</v>
      </c>
      <c r="F1176" s="2">
        <v>0</v>
      </c>
      <c r="G1176" s="3">
        <f t="shared" si="38"/>
        <v>27000.285120000004</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162652.32</v>
      </c>
      <c r="D1179" s="2">
        <f>BILANCA!E174</f>
        <v>0</v>
      </c>
      <c r="E1179" s="2">
        <v>0</v>
      </c>
      <c r="F1179" s="2">
        <v>0</v>
      </c>
      <c r="G1179" s="3">
        <f t="shared" si="38"/>
        <v>27488.242080000004</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2143683.21</v>
      </c>
      <c r="D1180" s="2">
        <f>BILANCA!E176</f>
        <v>2340288.7400000002</v>
      </c>
      <c r="E1180" s="2">
        <v>0</v>
      </c>
      <c r="F1180" s="2">
        <v>0</v>
      </c>
      <c r="G1180" s="3">
        <f t="shared" si="38"/>
        <v>1160124.3173000002</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256018.5</v>
      </c>
      <c r="D1181" s="2">
        <f>BILANCA!E177</f>
        <v>206632.47</v>
      </c>
      <c r="E1181" s="2">
        <v>0</v>
      </c>
      <c r="F1181" s="2">
        <v>0</v>
      </c>
      <c r="G1181" s="3">
        <f t="shared" si="38"/>
        <v>114447.46824000002</v>
      </c>
      <c r="H1181" s="3">
        <f t="shared" si="41"/>
        <v>0.97000000000116415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194381.81</v>
      </c>
      <c r="D1182" s="2">
        <f>BILANCA!E178</f>
        <v>206632.47</v>
      </c>
      <c r="E1182" s="2">
        <v>0</v>
      </c>
      <c r="F1182" s="2">
        <v>0</v>
      </c>
      <c r="G1182" s="3">
        <f t="shared" si="38"/>
        <v>104515.24099999999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176766.53</v>
      </c>
      <c r="D1183" s="2">
        <f>BILANCA!E179</f>
        <v>186560.61</v>
      </c>
      <c r="E1183" s="2">
        <v>0</v>
      </c>
      <c r="F1183" s="2">
        <v>0</v>
      </c>
      <c r="G1183" s="3">
        <f t="shared" si="38"/>
        <v>95130.580749999994</v>
      </c>
      <c r="H1183" s="3">
        <f t="shared" si="41"/>
        <v>0.86000000001513399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17419.45</v>
      </c>
      <c r="D1184" s="2">
        <f>BILANCA!E180</f>
        <v>19534.29</v>
      </c>
      <c r="E1184" s="2">
        <v>0</v>
      </c>
      <c r="F1184" s="2">
        <v>0</v>
      </c>
      <c r="G1184" s="3">
        <f t="shared" si="38"/>
        <v>9828.9172199999994</v>
      </c>
      <c r="H1184" s="3">
        <f t="shared" si="41"/>
        <v>0.74000000000160071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195.83</v>
      </c>
      <c r="D1185" s="2">
        <f>BILANCA!E181</f>
        <v>12.53</v>
      </c>
      <c r="E1185" s="2">
        <v>0</v>
      </c>
      <c r="F1185" s="2">
        <v>0</v>
      </c>
      <c r="G1185" s="3">
        <f t="shared" si="38"/>
        <v>38.655749999999998</v>
      </c>
      <c r="H1185" s="3">
        <f t="shared" si="41"/>
        <v>0.63999999999998813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195.83</v>
      </c>
      <c r="D1188" s="2">
        <f>BILANCA!E184</f>
        <v>12.53</v>
      </c>
      <c r="E1188" s="2">
        <v>0</v>
      </c>
      <c r="F1188" s="2">
        <v>0</v>
      </c>
      <c r="G1188" s="3">
        <f t="shared" si="38"/>
        <v>39.318420000000003</v>
      </c>
      <c r="H1188" s="3">
        <f t="shared" si="41"/>
        <v>0.63999999999998813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525.04</v>
      </c>
      <c r="E1198" s="2">
        <v>0</v>
      </c>
      <c r="F1198" s="2">
        <v>0</v>
      </c>
      <c r="G1198" s="3">
        <f t="shared" si="38"/>
        <v>197.41503999999998</v>
      </c>
      <c r="H1198" s="3">
        <f t="shared" si="41"/>
        <v>3.999999999996362E-2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52604.21</v>
      </c>
      <c r="D1201" s="2">
        <f>BILANCA!E197</f>
        <v>0</v>
      </c>
      <c r="E1201" s="2">
        <v>0</v>
      </c>
      <c r="F1201" s="2">
        <v>0</v>
      </c>
      <c r="G1201" s="3">
        <f t="shared" si="38"/>
        <v>10047.404109999999</v>
      </c>
      <c r="H1201" s="3">
        <f t="shared" si="41"/>
        <v>0.20999999999912689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52604.21</v>
      </c>
      <c r="D1206" s="2">
        <f>BILANCA!E202</f>
        <v>0</v>
      </c>
      <c r="E1206" s="2">
        <v>0</v>
      </c>
      <c r="F1206" s="2">
        <v>0</v>
      </c>
      <c r="G1206" s="3">
        <f t="shared" si="44"/>
        <v>10310.425160000001</v>
      </c>
      <c r="H1206" s="3">
        <f t="shared" si="45"/>
        <v>0.20999999999912689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9032.48</v>
      </c>
      <c r="D1251" s="2">
        <f>BILANCA!E247</f>
        <v>0</v>
      </c>
      <c r="E1251" s="2">
        <v>0</v>
      </c>
      <c r="F1251" s="2">
        <v>0</v>
      </c>
      <c r="G1251" s="3">
        <f>B1251/1000*C1251+B1251/500*D1251</f>
        <v>2176.8276799999999</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1887664.71</v>
      </c>
      <c r="D1255" s="2">
        <f>BILANCA!E251</f>
        <v>2133656.27</v>
      </c>
      <c r="E1255" s="2">
        <v>0</v>
      </c>
      <c r="F1255" s="2">
        <v>0</v>
      </c>
      <c r="G1255" s="3">
        <f t="shared" si="38"/>
        <v>1507969.42625</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1739788.24</v>
      </c>
      <c r="D1256" s="2">
        <f>BILANCA!E252</f>
        <v>2070603.21</v>
      </c>
      <c r="E1256" s="2">
        <v>0</v>
      </c>
      <c r="F1256" s="2">
        <v>0</v>
      </c>
      <c r="G1256" s="3">
        <f t="shared" si="38"/>
        <v>1446724.6863599999</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1739788.24</v>
      </c>
      <c r="D1257" s="2">
        <f>BILANCA!E253</f>
        <v>2070603.21</v>
      </c>
      <c r="E1257" s="2">
        <v>0</v>
      </c>
      <c r="F1257" s="2">
        <v>0</v>
      </c>
      <c r="G1257" s="3">
        <f t="shared" si="38"/>
        <v>1452605.68102</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-25251.030000000006</v>
      </c>
      <c r="D1259" s="2">
        <f>BILANCA!E255</f>
        <v>-124901.19</v>
      </c>
      <c r="E1259" s="2">
        <v>0</v>
      </c>
      <c r="F1259" s="2">
        <v>0</v>
      </c>
      <c r="G1259" s="3">
        <f t="shared" si="38"/>
        <v>-68488.29909</v>
      </c>
      <c r="H1259" s="3">
        <f t="shared" si="41"/>
        <v>0.22000000000844011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48417.54</v>
      </c>
      <c r="D1260" s="2">
        <f>BILANCA!E256</f>
        <v>0</v>
      </c>
      <c r="E1260" s="2">
        <v>0</v>
      </c>
      <c r="F1260" s="2">
        <v>0</v>
      </c>
      <c r="G1260" s="3">
        <f t="shared" si="38"/>
        <v>12104.385</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48417.54</v>
      </c>
      <c r="D1261" s="2">
        <f>BILANCA!E257</f>
        <v>0</v>
      </c>
      <c r="E1261" s="2">
        <v>0</v>
      </c>
      <c r="F1261" s="2">
        <v>0</v>
      </c>
      <c r="G1261" s="3">
        <f t="shared" si="38"/>
        <v>12152.802540000001</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73668.570000000007</v>
      </c>
      <c r="D1264" s="2">
        <f>BILANCA!E260</f>
        <v>124901.19</v>
      </c>
      <c r="E1264" s="2">
        <v>0</v>
      </c>
      <c r="F1264" s="2">
        <v>0</v>
      </c>
      <c r="G1264" s="3">
        <f t="shared" si="38"/>
        <v>82161.621299999999</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59976.06</v>
      </c>
      <c r="E1265" s="2">
        <v>0</v>
      </c>
      <c r="F1265" s="2">
        <v>0</v>
      </c>
      <c r="G1265" s="3">
        <f t="shared" si="38"/>
        <v>30587.7906</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73668.570000000007</v>
      </c>
      <c r="D1266" s="2">
        <f>BILANCA!E262</f>
        <v>64925.13</v>
      </c>
      <c r="E1266" s="2">
        <v>0</v>
      </c>
      <c r="F1266" s="2">
        <v>0</v>
      </c>
      <c r="G1266" s="3">
        <f t="shared" si="38"/>
        <v>52100.820479999995</v>
      </c>
      <c r="H1266" s="3">
        <f t="shared" si="41"/>
        <v>0.55999999999039574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168099.46000000002</v>
      </c>
      <c r="D1278" s="2">
        <f>BILANCA!E274</f>
        <v>183476.41</v>
      </c>
      <c r="E1278" s="2">
        <v>0</v>
      </c>
      <c r="F1278" s="2">
        <v>0</v>
      </c>
      <c r="G1278" s="3">
        <f t="shared" si="38"/>
        <v>143394.01104000001</v>
      </c>
      <c r="H1278" s="3">
        <f t="shared" si="41"/>
        <v>0.87000000002444722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164418.48000000001</v>
      </c>
      <c r="D1281" s="2">
        <f>BILANCA!E277</f>
        <v>179551.65</v>
      </c>
      <c r="E1281" s="2">
        <v>0</v>
      </c>
      <c r="F1281" s="2">
        <v>0</v>
      </c>
      <c r="G1281" s="3">
        <f t="shared" si="48"/>
        <v>141874.40238000001</v>
      </c>
      <c r="H1281" s="3">
        <f t="shared" si="49"/>
        <v>0.83000000001629815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164418.48000000001</v>
      </c>
      <c r="D1287" s="2">
        <f>BILANCA!E283</f>
        <v>179551.65</v>
      </c>
      <c r="E1287" s="2">
        <v>0</v>
      </c>
      <c r="F1287" s="2">
        <v>0</v>
      </c>
      <c r="G1287" s="3">
        <f t="shared" si="48"/>
        <v>145015.53306000002</v>
      </c>
      <c r="H1287" s="3">
        <f t="shared" si="49"/>
        <v>0.83000000001629815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2419.58</v>
      </c>
      <c r="D1291" s="2">
        <f>BILANCA!E287</f>
        <v>1785.42</v>
      </c>
      <c r="E1291" s="2">
        <v>0</v>
      </c>
      <c r="F1291" s="2">
        <v>0</v>
      </c>
      <c r="G1291" s="3">
        <f t="shared" si="48"/>
        <v>1683.3080200000004</v>
      </c>
      <c r="H1291" s="3">
        <f t="shared" si="49"/>
        <v>0.84000000000014552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1261.4000000000001</v>
      </c>
      <c r="D1292" s="2">
        <f>BILANCA!E288</f>
        <v>2139.34</v>
      </c>
      <c r="E1292" s="2">
        <v>0</v>
      </c>
      <c r="F1292" s="2">
        <v>0</v>
      </c>
      <c r="G1292" s="3">
        <f t="shared" si="48"/>
        <v>1562.3025599999999</v>
      </c>
      <c r="H1292" s="3">
        <f t="shared" si="49"/>
        <v>0.74000000000023647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5028.04</v>
      </c>
      <c r="D1295" s="2">
        <f>BILANCA!E291</f>
        <v>4477.84</v>
      </c>
      <c r="E1295" s="2">
        <v>0</v>
      </c>
      <c r="F1295" s="2">
        <v>0</v>
      </c>
      <c r="G1295" s="3">
        <f t="shared" si="38"/>
        <v>3985.3601999999996</v>
      </c>
      <c r="H1295" s="3">
        <f t="shared" si="41"/>
        <v>0.1999999999998181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5028.04</v>
      </c>
      <c r="D1297" s="2">
        <f>BILANCA!E293</f>
        <v>4477.84</v>
      </c>
      <c r="E1297" s="2">
        <v>0</v>
      </c>
      <c r="F1297" s="2">
        <v>0</v>
      </c>
      <c r="G1297" s="3">
        <f t="shared" si="50"/>
        <v>4013.3276399999995</v>
      </c>
      <c r="H1297" s="3">
        <f t="shared" si="51"/>
        <v>0.1999999999998181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11347.8</v>
      </c>
      <c r="D1301" s="2">
        <f>BILANCA!E297</f>
        <v>326343.15000000002</v>
      </c>
      <c r="E1301" s="2">
        <v>0</v>
      </c>
      <c r="F1301" s="2">
        <v>0</v>
      </c>
      <c r="G1301" s="3">
        <f t="shared" si="38"/>
        <v>193233.92310000001</v>
      </c>
      <c r="H1301" s="3">
        <f t="shared" si="41"/>
        <v>0.35000000002401066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11347.8</v>
      </c>
      <c r="D1302" s="2">
        <f>BILANCA!E298</f>
        <v>326343.15000000002</v>
      </c>
      <c r="E1302" s="2">
        <v>0</v>
      </c>
      <c r="F1302" s="2">
        <v>0</v>
      </c>
      <c r="G1302" s="3">
        <f t="shared" si="38"/>
        <v>193897.9572</v>
      </c>
      <c r="H1302" s="3">
        <f t="shared" si="41"/>
        <v>0.35000000002401066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236</v>
      </c>
      <c r="E1305" s="2">
        <v>0</v>
      </c>
      <c r="F1305" s="2">
        <v>0</v>
      </c>
      <c r="G1305" s="3">
        <f t="shared" si="38"/>
        <v>139.23999999999998</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168099.46</v>
      </c>
      <c r="D1306" s="2">
        <f>BILANCA!E303</f>
        <v>261196.81</v>
      </c>
      <c r="E1306" s="2">
        <v>0</v>
      </c>
      <c r="F1306" s="2">
        <v>0</v>
      </c>
      <c r="G1306" s="3">
        <f t="shared" si="38"/>
        <v>204385.95168</v>
      </c>
      <c r="H1306" s="3">
        <f t="shared" si="41"/>
        <v>0.64999999999417923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5028.04</v>
      </c>
      <c r="D1309" s="2">
        <f>BILANCA!E306</f>
        <v>4477.84</v>
      </c>
      <c r="E1309" s="2">
        <v>0</v>
      </c>
      <c r="F1309" s="2">
        <v>0</v>
      </c>
      <c r="G1309" s="3">
        <f t="shared" si="52"/>
        <v>4181.1322799999998</v>
      </c>
      <c r="H1309" s="3">
        <f t="shared" si="41"/>
        <v>0.1999999999998181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1060.48</v>
      </c>
      <c r="D1311" s="2">
        <f>BILANCA!E308</f>
        <v>259.68</v>
      </c>
      <c r="E1311" s="2">
        <v>0</v>
      </c>
      <c r="F1311" s="2">
        <v>0</v>
      </c>
      <c r="G1311" s="3">
        <f t="shared" si="52"/>
        <v>475.53183999999999</v>
      </c>
      <c r="H1311" s="3">
        <f t="shared" si="41"/>
        <v>0.80000000000001137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77956.399999999994</v>
      </c>
      <c r="E1338" s="2">
        <v>0</v>
      </c>
      <c r="F1338" s="2">
        <v>0</v>
      </c>
      <c r="G1338" s="3">
        <f t="shared" si="52"/>
        <v>51139.398399999998</v>
      </c>
      <c r="H1338" s="3">
        <f t="shared" si="41"/>
        <v>0.39999999999417923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194381.81</v>
      </c>
      <c r="D1340" s="2">
        <f>BILANCA!E337</f>
        <v>206632.47</v>
      </c>
      <c r="E1340" s="2">
        <v>0</v>
      </c>
      <c r="F1340" s="2">
        <v>0</v>
      </c>
      <c r="G1340" s="3">
        <f t="shared" si="52"/>
        <v>200523.42749999999</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52604.21</v>
      </c>
      <c r="D1342" s="2">
        <f>BILANCA!E339</f>
        <v>0</v>
      </c>
      <c r="E1342" s="2">
        <v>0</v>
      </c>
      <c r="F1342" s="2">
        <v>0</v>
      </c>
      <c r="G1342" s="3">
        <f t="shared" si="52"/>
        <v>17464.597720000002</v>
      </c>
      <c r="H1342" s="3">
        <f t="shared" si="41"/>
        <v>0.20999999999912689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7972</v>
      </c>
      <c r="D1370" s="2">
        <f>BILANCA!E367</f>
        <v>0</v>
      </c>
      <c r="E1370" s="2">
        <v>0</v>
      </c>
      <c r="F1370" s="2">
        <v>0</v>
      </c>
      <c r="G1370" s="3">
        <f t="shared" si="57"/>
        <v>2869.92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1060.48</v>
      </c>
      <c r="D1383" s="2">
        <f>BILANCA!E380</f>
        <v>0</v>
      </c>
      <c r="E1383" s="2">
        <v>0</v>
      </c>
      <c r="F1383" s="2">
        <v>0</v>
      </c>
      <c r="G1383" s="3">
        <f t="shared" si="59"/>
        <v>395.55903999999998</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11347.8</v>
      </c>
      <c r="D1395" s="2">
        <f>BILANCA!E392</f>
        <v>11347.8</v>
      </c>
      <c r="E1395" s="2">
        <v>0</v>
      </c>
      <c r="F1395" s="2">
        <v>0</v>
      </c>
      <c r="G1395" s="3">
        <f t="shared" si="61"/>
        <v>13106.709000000001</v>
      </c>
      <c r="H1395" s="3">
        <f t="shared" si="62"/>
        <v>0.40000000000145519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314995.34999999998</v>
      </c>
      <c r="E1399" s="2">
        <v>0</v>
      </c>
      <c r="F1399" s="2">
        <v>0</v>
      </c>
      <c r="G1399" s="3">
        <f t="shared" si="61"/>
        <v>245066.3823</v>
      </c>
      <c r="H1399" s="3">
        <f t="shared" si="62"/>
        <v>0.34999999997671694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2610907.73</v>
      </c>
      <c r="D1510" s="2">
        <f>'RAS-funkcijski'!E114</f>
        <v>3476211.3000000003</v>
      </c>
      <c r="E1510" s="2">
        <v>0</v>
      </c>
      <c r="F1510" s="2">
        <v>0</v>
      </c>
      <c r="G1510" s="3">
        <f t="shared" si="52"/>
        <v>1051966.3363000001</v>
      </c>
      <c r="H1510" s="3">
        <f t="shared" si="63"/>
        <v>0.57000000029802322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2417699.31</v>
      </c>
      <c r="D1511" s="2">
        <f>'RAS-funkcijski'!E115</f>
        <v>3276230.64</v>
      </c>
      <c r="E1511" s="2">
        <v>0</v>
      </c>
      <c r="F1511" s="2">
        <v>0</v>
      </c>
      <c r="G1511" s="3">
        <f t="shared" si="52"/>
        <v>995687.82549000008</v>
      </c>
      <c r="H1511" s="3">
        <f t="shared" si="63"/>
        <v>0.66999999992549419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2417699.31</v>
      </c>
      <c r="D1513" s="2">
        <f>'RAS-funkcijski'!E117</f>
        <v>3276230.64</v>
      </c>
      <c r="E1513" s="2">
        <v>0</v>
      </c>
      <c r="F1513" s="2">
        <v>0</v>
      </c>
      <c r="G1513" s="3">
        <f t="shared" si="52"/>
        <v>1013628.14667</v>
      </c>
      <c r="H1513" s="3">
        <f t="shared" si="63"/>
        <v>0.66999999992549419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192082.49</v>
      </c>
      <c r="D1522" s="2">
        <f>'RAS-funkcijski'!E126</f>
        <v>126205.66</v>
      </c>
      <c r="E1522" s="2">
        <v>0</v>
      </c>
      <c r="F1522" s="2">
        <v>0</v>
      </c>
      <c r="G1522" s="3">
        <f t="shared" si="52"/>
        <v>54228.244819999993</v>
      </c>
      <c r="H1522" s="3">
        <f t="shared" si="63"/>
        <v>0.82999999998719431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73775</v>
      </c>
      <c r="E1523" s="2">
        <v>0</v>
      </c>
      <c r="F1523" s="2">
        <v>0</v>
      </c>
      <c r="G1523" s="3">
        <f t="shared" si="52"/>
        <v>18148.650000000001</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1125.93</v>
      </c>
      <c r="D1524" s="2">
        <f>'RAS-funkcijski'!E128</f>
        <v>0</v>
      </c>
      <c r="E1524" s="2">
        <v>0</v>
      </c>
      <c r="F1524" s="2">
        <v>0</v>
      </c>
      <c r="G1524" s="3">
        <f t="shared" si="52"/>
        <v>139.61532</v>
      </c>
      <c r="H1524" s="3">
        <f t="shared" si="63"/>
        <v>6.9999999999936335E-2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2610907.73</v>
      </c>
      <c r="D1537" s="14">
        <f>'RAS-funkcijski'!E141</f>
        <v>3476211.3000000003</v>
      </c>
      <c r="E1537" s="14">
        <v>0</v>
      </c>
      <c r="F1537" s="14">
        <v>0</v>
      </c>
      <c r="G1537" s="15">
        <f t="shared" si="52"/>
        <v>1310176.2552100001</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101507.34</v>
      </c>
      <c r="E1538" s="7">
        <v>0</v>
      </c>
      <c r="F1538" s="7">
        <v>0</v>
      </c>
      <c r="G1538" s="8">
        <f t="shared" si="52"/>
        <v>203.01468</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101507.34</v>
      </c>
      <c r="E1539" s="2">
        <v>0</v>
      </c>
      <c r="F1539" s="2">
        <v>0</v>
      </c>
      <c r="G1539" s="3">
        <f t="shared" si="52"/>
        <v>406.02936</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101507.34</v>
      </c>
      <c r="E1540" s="2">
        <v>0</v>
      </c>
      <c r="F1540" s="2">
        <v>0</v>
      </c>
      <c r="G1540" s="3">
        <f t="shared" si="52"/>
        <v>609.04404</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101507.34</v>
      </c>
      <c r="E1542" s="2">
        <v>0</v>
      </c>
      <c r="F1542" s="2">
        <v>0</v>
      </c>
      <c r="G1542" s="3">
        <f t="shared" si="52"/>
        <v>1015.0734</v>
      </c>
      <c r="H1542" s="3">
        <f t="shared" si="63"/>
        <v>0.33999999999650754</v>
      </c>
      <c r="I1542" s="11">
        <f t="shared" si="64"/>
        <v>345.1249559964549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259286.78</v>
      </c>
      <c r="D1582" s="7"/>
      <c r="E1582" s="7">
        <v>0</v>
      </c>
      <c r="F1582" s="7">
        <v>0</v>
      </c>
      <c r="G1582" s="8">
        <f t="shared" ref="G1582:G1686" si="70">B1582/1000*C1582</f>
        <v>259.28678000000002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3356252.4600000004</v>
      </c>
      <c r="D1583" s="2">
        <v>0</v>
      </c>
      <c r="E1583" s="2">
        <v>0</v>
      </c>
      <c r="F1583" s="2">
        <v>0</v>
      </c>
      <c r="G1583" s="3">
        <f t="shared" si="70"/>
        <v>6712.5049200000012</v>
      </c>
      <c r="H1583" s="3">
        <f t="shared" si="71"/>
        <v>0.46000000042840838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2923825.3100000005</v>
      </c>
      <c r="D1585" s="2">
        <v>0</v>
      </c>
      <c r="E1585" s="2">
        <v>0</v>
      </c>
      <c r="F1585" s="2">
        <v>0</v>
      </c>
      <c r="G1585" s="3">
        <f t="shared" si="70"/>
        <v>11695.301240000003</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2288394.7799999998</v>
      </c>
      <c r="D1586" s="2">
        <v>0</v>
      </c>
      <c r="E1586" s="2">
        <v>0</v>
      </c>
      <c r="F1586" s="2">
        <v>0</v>
      </c>
      <c r="G1586" s="3">
        <f t="shared" si="70"/>
        <v>11441.973899999999</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505446.31</v>
      </c>
      <c r="D1587" s="2">
        <v>0</v>
      </c>
      <c r="E1587" s="2">
        <v>0</v>
      </c>
      <c r="F1587" s="2">
        <v>0</v>
      </c>
      <c r="G1587" s="3">
        <f t="shared" si="70"/>
        <v>3032.6778600000002</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768.74</v>
      </c>
      <c r="D1588" s="2">
        <v>0</v>
      </c>
      <c r="E1588" s="2">
        <v>0</v>
      </c>
      <c r="F1588" s="2">
        <v>0</v>
      </c>
      <c r="G1588" s="3">
        <f t="shared" si="70"/>
        <v>5.3811800000000005</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14972.49</v>
      </c>
      <c r="D1591" s="2">
        <v>0</v>
      </c>
      <c r="E1591" s="2">
        <v>0</v>
      </c>
      <c r="F1591" s="2">
        <v>0</v>
      </c>
      <c r="G1591" s="3">
        <f t="shared" si="70"/>
        <v>149.72489999999999</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2063.6</v>
      </c>
      <c r="D1592" s="2">
        <v>0</v>
      </c>
      <c r="E1592" s="2">
        <v>0</v>
      </c>
      <c r="F1592" s="2">
        <v>0</v>
      </c>
      <c r="G1592" s="3">
        <f t="shared" si="70"/>
        <v>22.699599999999997</v>
      </c>
      <c r="H1592" s="3">
        <f t="shared" si="71"/>
        <v>0.40000000000009095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112179.39</v>
      </c>
      <c r="D1593" s="2">
        <v>0</v>
      </c>
      <c r="E1593" s="2">
        <v>0</v>
      </c>
      <c r="F1593" s="2">
        <v>0</v>
      </c>
      <c r="G1593" s="3">
        <f t="shared" si="70"/>
        <v>1346.1526799999999</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427107.17</v>
      </c>
      <c r="D1594" s="2">
        <v>0</v>
      </c>
      <c r="E1594" s="2">
        <v>0</v>
      </c>
      <c r="F1594" s="2">
        <v>0</v>
      </c>
      <c r="G1594" s="3">
        <f t="shared" si="70"/>
        <v>5552.3932099999993</v>
      </c>
      <c r="H1594" s="3">
        <f t="shared" si="71"/>
        <v>0.16999999998370185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5319.98</v>
      </c>
      <c r="D1601" s="2">
        <v>0</v>
      </c>
      <c r="E1601" s="2">
        <v>0</v>
      </c>
      <c r="F1601" s="2">
        <v>0</v>
      </c>
      <c r="G1601" s="3">
        <f>B1601/1000*C1601</f>
        <v>106.39959999999999</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3408906.7700000005</v>
      </c>
      <c r="D1602" s="2">
        <v>0</v>
      </c>
      <c r="E1602" s="2">
        <v>0</v>
      </c>
      <c r="F1602" s="2">
        <v>0</v>
      </c>
      <c r="G1602" s="3">
        <f t="shared" si="70"/>
        <v>71587.042170000015</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2911574.6500000004</v>
      </c>
      <c r="D1604" s="2">
        <v>0</v>
      </c>
      <c r="E1604" s="2">
        <v>0</v>
      </c>
      <c r="F1604" s="2">
        <v>0</v>
      </c>
      <c r="G1604" s="3">
        <f t="shared" si="70"/>
        <v>66966.216950000002</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2278600.7000000002</v>
      </c>
      <c r="D1605" s="2">
        <v>0</v>
      </c>
      <c r="E1605" s="2">
        <v>0</v>
      </c>
      <c r="F1605" s="2">
        <v>0</v>
      </c>
      <c r="G1605" s="3">
        <f t="shared" si="70"/>
        <v>54686.416800000006</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503331.47</v>
      </c>
      <c r="D1606" s="2">
        <v>0</v>
      </c>
      <c r="E1606" s="2">
        <v>0</v>
      </c>
      <c r="F1606" s="2">
        <v>0</v>
      </c>
      <c r="G1606" s="3">
        <f t="shared" si="70"/>
        <v>12583.286749999999</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952.04</v>
      </c>
      <c r="D1607" s="2">
        <v>0</v>
      </c>
      <c r="E1607" s="2">
        <v>0</v>
      </c>
      <c r="F1607" s="2">
        <v>0</v>
      </c>
      <c r="G1607" s="3">
        <f t="shared" si="70"/>
        <v>24.753039999999999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14447.45</v>
      </c>
      <c r="D1610" s="2">
        <v>0</v>
      </c>
      <c r="E1610" s="2">
        <v>0</v>
      </c>
      <c r="F1610" s="2">
        <v>0</v>
      </c>
      <c r="G1610" s="3">
        <f t="shared" si="70"/>
        <v>418.97605000000004</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2063.6</v>
      </c>
      <c r="D1611" s="2">
        <v>0</v>
      </c>
      <c r="E1611" s="2">
        <v>0</v>
      </c>
      <c r="F1611" s="2">
        <v>0</v>
      </c>
      <c r="G1611" s="3">
        <f t="shared" si="70"/>
        <v>61.907999999999994</v>
      </c>
      <c r="H1611" s="3">
        <f t="shared" si="71"/>
        <v>0.40000000000009095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112179.39</v>
      </c>
      <c r="D1612" s="2">
        <v>0</v>
      </c>
      <c r="E1612" s="2">
        <v>0</v>
      </c>
      <c r="F1612" s="2">
        <v>0</v>
      </c>
      <c r="G1612" s="3">
        <f t="shared" si="70"/>
        <v>3477.5610900000001</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479711.38</v>
      </c>
      <c r="D1613" s="2">
        <v>0</v>
      </c>
      <c r="E1613" s="2">
        <v>0</v>
      </c>
      <c r="F1613" s="2">
        <v>0</v>
      </c>
      <c r="G1613" s="3">
        <f t="shared" si="70"/>
        <v>15350.764160000001</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17620.740000000002</v>
      </c>
      <c r="D1620" s="2">
        <v>0</v>
      </c>
      <c r="E1620" s="2">
        <v>0</v>
      </c>
      <c r="F1620" s="2">
        <v>0</v>
      </c>
      <c r="G1620" s="3">
        <f>B1620/1000*C1620</f>
        <v>687.20886000000007</v>
      </c>
      <c r="H1620" s="3">
        <f>ABS(C1620-ROUND(C1620,0))</f>
        <v>0.25999999999839929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206632.46999999974</v>
      </c>
      <c r="D1621" s="2">
        <v>0</v>
      </c>
      <c r="E1621" s="2">
        <v>0</v>
      </c>
      <c r="F1621" s="2">
        <v>0</v>
      </c>
      <c r="G1621" s="3">
        <f t="shared" si="70"/>
        <v>8265.2987999999896</v>
      </c>
      <c r="H1621" s="3">
        <f t="shared" si="71"/>
        <v>0.46999999973922968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206632.47</v>
      </c>
      <c r="D1681" s="2">
        <v>0</v>
      </c>
      <c r="E1681" s="2">
        <v>0</v>
      </c>
      <c r="F1681" s="2">
        <v>0</v>
      </c>
      <c r="G1681" s="3">
        <f t="shared" si="70"/>
        <v>20663.247000000003</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206632.47</v>
      </c>
      <c r="D1683" s="2">
        <v>0</v>
      </c>
      <c r="E1683" s="2">
        <v>0</v>
      </c>
      <c r="F1683" s="2">
        <v>0</v>
      </c>
      <c r="G1683" s="3">
        <f t="shared" si="70"/>
        <v>21076.51194</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2" t="s">
        <v>2127</v>
      </c>
      <c r="B59" s="412" t="s">
        <v>2128</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scale="83" fitToHeight="0" orientation="portrait"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0" zoomScaleNormal="9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1983</v>
      </c>
      <c r="G12" s="35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2541380.54</v>
      </c>
      <c r="I17" s="275">
        <f>'PR-RAS'!E6</f>
        <v>3376368.5400000005</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2470346.9399999995</v>
      </c>
      <c r="I18" s="275">
        <f>'PR-RAS'!E152</f>
        <v>3118633.65</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25251.029999999388</v>
      </c>
      <c r="I20" s="275">
        <f>'PR-RAS'!E650</f>
        <v>124901.18999999922</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1979</v>
      </c>
      <c r="B22" s="337" t="str">
        <f>BILANCA!B7</f>
        <v>Nefinancijska imovina (šifre 01+02+03+04+05+06)</v>
      </c>
      <c r="C22" s="338"/>
      <c r="D22" s="338"/>
      <c r="E22" s="338"/>
      <c r="F22" s="339"/>
      <c r="G22" s="126" t="str">
        <f>BILANCA!C7</f>
        <v>B002</v>
      </c>
      <c r="H22" s="275">
        <f>BILANCA!D7</f>
        <v>1739788.24</v>
      </c>
      <c r="I22" s="275">
        <f>BILANCA!E7</f>
        <v>2070603.21</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403894.97000000003</v>
      </c>
      <c r="I23" s="275">
        <f>BILANCA!E69</f>
        <v>269685.53000000003</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256018.5</v>
      </c>
      <c r="I24" s="275">
        <f>BILANCA!E177</f>
        <v>206632.47</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1887664.71</v>
      </c>
      <c r="I25" s="275">
        <f>BILANCA!E251</f>
        <v>2133656.27</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2610907.73</v>
      </c>
      <c r="I30" s="275">
        <f>'RAS-funkcijski'!E114</f>
        <v>3476211.3000000003</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2610907.73</v>
      </c>
      <c r="I31" s="275">
        <f>'RAS-funkcijski'!E141</f>
        <v>3476211.3000000003</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1981</v>
      </c>
      <c r="B33" s="351" t="str">
        <f>'P-VRIO'!B5</f>
        <v>Promjene u vrijednosti i obujmu imovine (šifre 91511+91512)</v>
      </c>
      <c r="C33" s="338"/>
      <c r="D33" s="338"/>
      <c r="E33" s="338"/>
      <c r="F33" s="339"/>
      <c r="G33" s="126" t="str">
        <f>'P-VRIO'!C5</f>
        <v>9151</v>
      </c>
      <c r="H33" s="275">
        <f>'P-VRIO'!D5</f>
        <v>0</v>
      </c>
      <c r="I33" s="275">
        <f>'P-VRIO'!E5</f>
        <v>101507.34</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259286.78</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206632.46999999974</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206632.47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2" zoomScale="110" zoomScaleNormal="11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2541380.54</v>
      </c>
      <c r="E6" s="60">
        <f>E7+E43+E49+E82+E106+E125+E134+E140</f>
        <v>3376368.5400000005</v>
      </c>
      <c r="F6" s="45">
        <f t="shared" ref="F6:F132" si="0">IF(D6&lt;&gt;0,IF(E6/D6&gt;=100,"&gt;&gt;100",E6/D6*100),"-")</f>
        <v>132.85568559520019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2311963.15</v>
      </c>
      <c r="E49" s="60">
        <f>E50+E53+E58+E61+E64+E68+E71+E74+E77</f>
        <v>2739484.0700000003</v>
      </c>
      <c r="F49" s="45">
        <f t="shared" si="0"/>
        <v>118.49168400456558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2196398.06</v>
      </c>
      <c r="E68" s="60">
        <f t="shared" si="11"/>
        <v>2453588.04</v>
      </c>
      <c r="F68" s="45">
        <f t="shared" si="0"/>
        <v>111.70962516694264</v>
      </c>
    </row>
    <row r="69" spans="1:6" ht="12.75" customHeight="1" x14ac:dyDescent="0.2">
      <c r="A69" s="63" t="s">
        <v>141</v>
      </c>
      <c r="B69" s="64" t="s">
        <v>142</v>
      </c>
      <c r="C69" s="247" t="s">
        <v>141</v>
      </c>
      <c r="D69" s="194">
        <v>2195433.06</v>
      </c>
      <c r="E69" s="194">
        <v>2380566.46</v>
      </c>
      <c r="F69" s="45">
        <f t="shared" si="0"/>
        <v>108.43265975050953</v>
      </c>
    </row>
    <row r="70" spans="1:6" ht="24" x14ac:dyDescent="0.2">
      <c r="A70" s="63" t="s">
        <v>143</v>
      </c>
      <c r="B70" s="64" t="s">
        <v>144</v>
      </c>
      <c r="C70" s="247" t="s">
        <v>143</v>
      </c>
      <c r="D70" s="194">
        <v>965</v>
      </c>
      <c r="E70" s="194">
        <v>73021.58</v>
      </c>
      <c r="F70" s="45">
        <f t="shared" si="0"/>
        <v>7567.0031088082906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115565.09</v>
      </c>
      <c r="E74" s="60">
        <f t="shared" si="13"/>
        <v>285896.03000000003</v>
      </c>
      <c r="F74" s="45">
        <f t="shared" si="0"/>
        <v>247.38961393964217</v>
      </c>
    </row>
    <row r="75" spans="1:6" ht="12.75" customHeight="1" x14ac:dyDescent="0.2">
      <c r="A75" s="63" t="s">
        <v>153</v>
      </c>
      <c r="B75" s="65" t="s">
        <v>154</v>
      </c>
      <c r="C75" s="247" t="s">
        <v>153</v>
      </c>
      <c r="D75" s="194">
        <v>52566.02</v>
      </c>
      <c r="E75" s="194"/>
      <c r="F75" s="45">
        <f t="shared" si="0"/>
        <v>0</v>
      </c>
    </row>
    <row r="76" spans="1:6" ht="12.75" customHeight="1" x14ac:dyDescent="0.2">
      <c r="A76" s="63" t="s">
        <v>155</v>
      </c>
      <c r="B76" s="65" t="s">
        <v>156</v>
      </c>
      <c r="C76" s="247" t="s">
        <v>155</v>
      </c>
      <c r="D76" s="194">
        <v>62999.07</v>
      </c>
      <c r="E76" s="194">
        <v>285896.03000000003</v>
      </c>
      <c r="F76" s="45">
        <f t="shared" si="0"/>
        <v>453.80992132106081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66.03</v>
      </c>
      <c r="E82" s="60">
        <f t="shared" si="15"/>
        <v>21.36</v>
      </c>
      <c r="F82" s="45">
        <f t="shared" si="0"/>
        <v>32.348932303498408</v>
      </c>
    </row>
    <row r="83" spans="1:6" ht="12.75" customHeight="1" x14ac:dyDescent="0.2">
      <c r="A83" s="63">
        <v>641</v>
      </c>
      <c r="B83" s="64" t="s">
        <v>169</v>
      </c>
      <c r="C83" s="247" t="s">
        <v>170</v>
      </c>
      <c r="D83" s="60">
        <f t="shared" ref="D83:E83" si="16">SUM(D84:D90)</f>
        <v>66.03</v>
      </c>
      <c r="E83" s="60">
        <f t="shared" si="16"/>
        <v>21.36</v>
      </c>
      <c r="F83" s="45">
        <f t="shared" si="0"/>
        <v>32.348932303498408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66.03</v>
      </c>
      <c r="E85" s="194">
        <v>21.36</v>
      </c>
      <c r="F85" s="45">
        <f t="shared" si="0"/>
        <v>32.348932303498408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54136.89</v>
      </c>
      <c r="E106" s="60">
        <f>E107+E112+E120+E124</f>
        <v>52958.720000000001</v>
      </c>
      <c r="F106" s="45">
        <f t="shared" si="0"/>
        <v>97.823720572053546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54136.89</v>
      </c>
      <c r="E112" s="60">
        <f t="shared" si="20"/>
        <v>52958.720000000001</v>
      </c>
      <c r="F112" s="45">
        <f t="shared" si="0"/>
        <v>97.823720572053546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54136.89</v>
      </c>
      <c r="E117" s="194">
        <v>52958.720000000001</v>
      </c>
      <c r="F117" s="45">
        <f t="shared" si="0"/>
        <v>97.823720572053546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29302.93</v>
      </c>
      <c r="E125" s="60">
        <f t="shared" si="22"/>
        <v>30558.489999999998</v>
      </c>
      <c r="F125" s="45">
        <f t="shared" si="0"/>
        <v>104.28475923738682</v>
      </c>
    </row>
    <row r="126" spans="1:6" ht="12.75" customHeight="1" x14ac:dyDescent="0.2">
      <c r="A126" s="63">
        <v>661</v>
      </c>
      <c r="B126" s="65" t="s">
        <v>255</v>
      </c>
      <c r="C126" s="247" t="s">
        <v>256</v>
      </c>
      <c r="D126" s="60">
        <f t="shared" ref="D126:E126" si="23">SUM(D127:D128)</f>
        <v>20967.599999999999</v>
      </c>
      <c r="E126" s="60">
        <f t="shared" si="23"/>
        <v>21084.55</v>
      </c>
      <c r="F126" s="45">
        <f t="shared" si="0"/>
        <v>100.55776531410368</v>
      </c>
    </row>
    <row r="127" spans="1:6" ht="12.75" customHeight="1" x14ac:dyDescent="0.2">
      <c r="A127" s="63">
        <v>6614</v>
      </c>
      <c r="B127" s="65" t="s">
        <v>257</v>
      </c>
      <c r="C127" s="247" t="s">
        <v>258</v>
      </c>
      <c r="D127" s="194">
        <v>107.6</v>
      </c>
      <c r="E127" s="194">
        <v>514.91</v>
      </c>
      <c r="F127" s="45">
        <f t="shared" si="0"/>
        <v>478.54089219330859</v>
      </c>
    </row>
    <row r="128" spans="1:6" ht="12.75" customHeight="1" x14ac:dyDescent="0.2">
      <c r="A128" s="63">
        <v>6615</v>
      </c>
      <c r="B128" s="65" t="s">
        <v>259</v>
      </c>
      <c r="C128" s="247" t="s">
        <v>260</v>
      </c>
      <c r="D128" s="194">
        <v>20860</v>
      </c>
      <c r="E128" s="194">
        <v>20569.64</v>
      </c>
      <c r="F128" s="45">
        <f t="shared" si="0"/>
        <v>98.60805369127516</v>
      </c>
    </row>
    <row r="129" spans="1:6" ht="36" x14ac:dyDescent="0.2">
      <c r="A129" s="63">
        <v>663</v>
      </c>
      <c r="B129" s="182" t="s">
        <v>261</v>
      </c>
      <c r="C129" s="247" t="s">
        <v>262</v>
      </c>
      <c r="D129" s="60">
        <f t="shared" ref="D129:E129" si="24">SUM(D130:D133)</f>
        <v>8335.33</v>
      </c>
      <c r="E129" s="60">
        <f t="shared" si="24"/>
        <v>9473.94</v>
      </c>
      <c r="F129" s="45">
        <f t="shared" si="0"/>
        <v>113.66004705272617</v>
      </c>
    </row>
    <row r="130" spans="1:6" ht="12.75" customHeight="1" x14ac:dyDescent="0.2">
      <c r="A130" s="63">
        <v>6631</v>
      </c>
      <c r="B130" s="65" t="s">
        <v>263</v>
      </c>
      <c r="C130" s="247" t="s">
        <v>264</v>
      </c>
      <c r="D130" s="194">
        <v>5599.78</v>
      </c>
      <c r="E130" s="194">
        <v>437.69</v>
      </c>
      <c r="F130" s="45">
        <f t="shared" si="0"/>
        <v>7.8161999221397993</v>
      </c>
    </row>
    <row r="131" spans="1:6" ht="12.75" customHeight="1" x14ac:dyDescent="0.2">
      <c r="A131" s="63">
        <v>6632</v>
      </c>
      <c r="B131" s="182" t="s">
        <v>265</v>
      </c>
      <c r="C131" s="247" t="s">
        <v>266</v>
      </c>
      <c r="D131" s="194">
        <v>2735.55</v>
      </c>
      <c r="E131" s="194">
        <v>9036.25</v>
      </c>
      <c r="F131" s="45">
        <f t="shared" si="0"/>
        <v>330.32662535870298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145911.54</v>
      </c>
      <c r="E134" s="60">
        <f t="shared" si="25"/>
        <v>553345.9</v>
      </c>
      <c r="F134" s="45">
        <f t="shared" ref="F134:F229" si="26">IF(D134&lt;&gt;0,IF(E134/D134&gt;=100,"&gt;&gt;100",E134/D134*100),"-")</f>
        <v>379.2338152280484</v>
      </c>
    </row>
    <row r="135" spans="1:6" ht="24" x14ac:dyDescent="0.2">
      <c r="A135" s="63">
        <v>671</v>
      </c>
      <c r="B135" s="182" t="s">
        <v>273</v>
      </c>
      <c r="C135" s="247" t="s">
        <v>274</v>
      </c>
      <c r="D135" s="60">
        <f t="shared" ref="D135:E135" si="27">SUM(D136:D138)</f>
        <v>145911.54</v>
      </c>
      <c r="E135" s="60">
        <f t="shared" si="27"/>
        <v>553345.9</v>
      </c>
      <c r="F135" s="45">
        <f t="shared" si="26"/>
        <v>379.2338152280484</v>
      </c>
    </row>
    <row r="136" spans="1:6" ht="12.75" customHeight="1" x14ac:dyDescent="0.2">
      <c r="A136" s="63">
        <v>6711</v>
      </c>
      <c r="B136" s="65" t="s">
        <v>275</v>
      </c>
      <c r="C136" s="247" t="s">
        <v>276</v>
      </c>
      <c r="D136" s="194">
        <v>145911.54</v>
      </c>
      <c r="E136" s="194">
        <v>231478.59</v>
      </c>
      <c r="F136" s="45">
        <f t="shared" si="26"/>
        <v>158.64309978497931</v>
      </c>
    </row>
    <row r="137" spans="1:6" ht="24" x14ac:dyDescent="0.2">
      <c r="A137" s="63">
        <v>6712</v>
      </c>
      <c r="B137" s="182" t="s">
        <v>277</v>
      </c>
      <c r="C137" s="247" t="s">
        <v>278</v>
      </c>
      <c r="D137" s="194">
        <v>0</v>
      </c>
      <c r="E137" s="194">
        <v>321867.31</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2470346.9399999995</v>
      </c>
      <c r="E152" s="60">
        <f>E153+E164+E202+E221+E230+E262+E273</f>
        <v>3118633.65</v>
      </c>
      <c r="F152" s="45">
        <f t="shared" si="26"/>
        <v>126.24273941052184</v>
      </c>
    </row>
    <row r="153" spans="1:6" ht="12.75" customHeight="1" x14ac:dyDescent="0.2">
      <c r="A153" s="63">
        <v>31</v>
      </c>
      <c r="B153" s="64" t="s">
        <v>308</v>
      </c>
      <c r="C153" s="247" t="s">
        <v>3</v>
      </c>
      <c r="D153" s="60">
        <f t="shared" ref="D153:E153" si="30">D154+D159+D160</f>
        <v>2040180.8199999998</v>
      </c>
      <c r="E153" s="60">
        <f t="shared" si="30"/>
        <v>2442031.2699999996</v>
      </c>
      <c r="F153" s="45">
        <f t="shared" si="26"/>
        <v>119.69680559980951</v>
      </c>
    </row>
    <row r="154" spans="1:6" ht="12.75" customHeight="1" x14ac:dyDescent="0.2">
      <c r="A154" s="63">
        <v>311</v>
      </c>
      <c r="B154" s="64" t="s">
        <v>309</v>
      </c>
      <c r="C154" s="247" t="s">
        <v>310</v>
      </c>
      <c r="D154" s="60">
        <f t="shared" ref="D154:E154" si="31">SUM(D155:D158)</f>
        <v>1673722.21</v>
      </c>
      <c r="E154" s="60">
        <f t="shared" si="31"/>
        <v>2016079.0599999998</v>
      </c>
      <c r="F154" s="45">
        <f t="shared" si="26"/>
        <v>120.45481908255253</v>
      </c>
    </row>
    <row r="155" spans="1:6" ht="12.75" customHeight="1" x14ac:dyDescent="0.2">
      <c r="A155" s="63">
        <v>3111</v>
      </c>
      <c r="B155" s="64" t="s">
        <v>311</v>
      </c>
      <c r="C155" s="247" t="s">
        <v>312</v>
      </c>
      <c r="D155" s="194">
        <v>1647228.17</v>
      </c>
      <c r="E155" s="194">
        <v>1978651.38</v>
      </c>
      <c r="F155" s="45">
        <f t="shared" si="26"/>
        <v>120.12005477055435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18975.21</v>
      </c>
      <c r="E157" s="194">
        <v>25851</v>
      </c>
      <c r="F157" s="45">
        <f t="shared" si="26"/>
        <v>136.23564640391334</v>
      </c>
    </row>
    <row r="158" spans="1:6" ht="12.75" customHeight="1" x14ac:dyDescent="0.2">
      <c r="A158" s="63">
        <v>3114</v>
      </c>
      <c r="B158" s="65" t="s">
        <v>317</v>
      </c>
      <c r="C158" s="247" t="s">
        <v>318</v>
      </c>
      <c r="D158" s="194">
        <v>7518.83</v>
      </c>
      <c r="E158" s="194">
        <v>11576.68</v>
      </c>
      <c r="F158" s="45">
        <f t="shared" si="26"/>
        <v>153.96916807535214</v>
      </c>
    </row>
    <row r="159" spans="1:6" ht="12.75" customHeight="1" x14ac:dyDescent="0.2">
      <c r="A159" s="63">
        <v>312</v>
      </c>
      <c r="B159" s="65" t="s">
        <v>319</v>
      </c>
      <c r="C159" s="247" t="s">
        <v>320</v>
      </c>
      <c r="D159" s="194">
        <v>104479.99</v>
      </c>
      <c r="E159" s="194">
        <v>105901.75</v>
      </c>
      <c r="F159" s="45">
        <f t="shared" si="26"/>
        <v>101.36079645490011</v>
      </c>
    </row>
    <row r="160" spans="1:6" ht="12.75" customHeight="1" x14ac:dyDescent="0.2">
      <c r="A160" s="63">
        <v>313</v>
      </c>
      <c r="B160" s="65" t="s">
        <v>321</v>
      </c>
      <c r="C160" s="247" t="s">
        <v>322</v>
      </c>
      <c r="D160" s="60">
        <f t="shared" ref="D160:E160" si="32">SUM(D161:D163)</f>
        <v>261978.62</v>
      </c>
      <c r="E160" s="60">
        <f t="shared" si="32"/>
        <v>320050.46000000002</v>
      </c>
      <c r="F160" s="45">
        <f t="shared" si="26"/>
        <v>122.16663329244197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261978.62</v>
      </c>
      <c r="E162" s="194">
        <v>320050.46000000002</v>
      </c>
      <c r="F162" s="45">
        <f t="shared" si="26"/>
        <v>122.16663329244197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407758.14999999991</v>
      </c>
      <c r="E164" s="60">
        <f>E165+E170+E178+E188+E189+E194</f>
        <v>513137.77</v>
      </c>
      <c r="F164" s="45">
        <f t="shared" si="26"/>
        <v>125.84365757005718</v>
      </c>
    </row>
    <row r="165" spans="1:6" ht="12.75" customHeight="1" x14ac:dyDescent="0.2">
      <c r="A165" s="63">
        <v>321</v>
      </c>
      <c r="B165" s="64" t="s">
        <v>331</v>
      </c>
      <c r="C165" s="247" t="s">
        <v>332</v>
      </c>
      <c r="D165" s="60">
        <f t="shared" ref="D165:E165" si="33">SUM(D166:D169)</f>
        <v>74885.06</v>
      </c>
      <c r="E165" s="60">
        <f t="shared" si="33"/>
        <v>79928.039999999994</v>
      </c>
      <c r="F165" s="45">
        <f t="shared" si="26"/>
        <v>106.73429386315507</v>
      </c>
    </row>
    <row r="166" spans="1:6" ht="12.75" customHeight="1" x14ac:dyDescent="0.2">
      <c r="A166" s="63">
        <v>3211</v>
      </c>
      <c r="B166" s="64" t="s">
        <v>333</v>
      </c>
      <c r="C166" s="247" t="s">
        <v>334</v>
      </c>
      <c r="D166" s="194">
        <v>9299.24</v>
      </c>
      <c r="E166" s="194">
        <v>9234.01</v>
      </c>
      <c r="F166" s="45">
        <f t="shared" si="26"/>
        <v>99.298544827319219</v>
      </c>
    </row>
    <row r="167" spans="1:6" ht="12.75" customHeight="1" x14ac:dyDescent="0.2">
      <c r="A167" s="63">
        <v>3212</v>
      </c>
      <c r="B167" s="64" t="s">
        <v>335</v>
      </c>
      <c r="C167" s="247" t="s">
        <v>336</v>
      </c>
      <c r="D167" s="194">
        <v>62949.62</v>
      </c>
      <c r="E167" s="194">
        <v>68616.7</v>
      </c>
      <c r="F167" s="45">
        <f t="shared" si="26"/>
        <v>109.00256427282642</v>
      </c>
    </row>
    <row r="168" spans="1:6" ht="12.75" customHeight="1" x14ac:dyDescent="0.2">
      <c r="A168" s="63">
        <v>3213</v>
      </c>
      <c r="B168" s="64" t="s">
        <v>337</v>
      </c>
      <c r="C168" s="247" t="s">
        <v>338</v>
      </c>
      <c r="D168" s="194">
        <v>1153.2</v>
      </c>
      <c r="E168" s="194">
        <v>608.83000000000004</v>
      </c>
      <c r="F168" s="45">
        <f t="shared" si="26"/>
        <v>52.794831772459247</v>
      </c>
    </row>
    <row r="169" spans="1:6" ht="12.75" customHeight="1" x14ac:dyDescent="0.2">
      <c r="A169" s="63">
        <v>3214</v>
      </c>
      <c r="B169" s="64" t="s">
        <v>339</v>
      </c>
      <c r="C169" s="247" t="s">
        <v>340</v>
      </c>
      <c r="D169" s="194">
        <v>1483</v>
      </c>
      <c r="E169" s="194">
        <v>1468.5</v>
      </c>
      <c r="F169" s="45">
        <f t="shared" si="26"/>
        <v>99.022252191503711</v>
      </c>
    </row>
    <row r="170" spans="1:6" ht="12.75" customHeight="1" x14ac:dyDescent="0.2">
      <c r="A170" s="63">
        <v>322</v>
      </c>
      <c r="B170" s="64" t="s">
        <v>341</v>
      </c>
      <c r="C170" s="247" t="s">
        <v>342</v>
      </c>
      <c r="D170" s="60">
        <f t="shared" ref="D170:E170" si="34">SUM(D171:D177)</f>
        <v>235736.50999999998</v>
      </c>
      <c r="E170" s="60">
        <f t="shared" si="34"/>
        <v>253494.32</v>
      </c>
      <c r="F170" s="45">
        <f t="shared" si="26"/>
        <v>107.53290612472375</v>
      </c>
    </row>
    <row r="171" spans="1:6" ht="12.75" customHeight="1" x14ac:dyDescent="0.2">
      <c r="A171" s="63">
        <v>3221</v>
      </c>
      <c r="B171" s="64" t="s">
        <v>343</v>
      </c>
      <c r="C171" s="247" t="s">
        <v>344</v>
      </c>
      <c r="D171" s="194">
        <v>25625.74</v>
      </c>
      <c r="E171" s="194">
        <v>28292.92</v>
      </c>
      <c r="F171" s="45">
        <f t="shared" si="26"/>
        <v>110.40820674837096</v>
      </c>
    </row>
    <row r="172" spans="1:6" ht="12.75" customHeight="1" x14ac:dyDescent="0.2">
      <c r="A172" s="63">
        <v>3222</v>
      </c>
      <c r="B172" s="64" t="s">
        <v>345</v>
      </c>
      <c r="C172" s="247" t="s">
        <v>346</v>
      </c>
      <c r="D172" s="194">
        <v>152026.07</v>
      </c>
      <c r="E172" s="194">
        <v>163341.51</v>
      </c>
      <c r="F172" s="45">
        <f t="shared" si="26"/>
        <v>107.44309183286789</v>
      </c>
    </row>
    <row r="173" spans="1:6" ht="12.75" customHeight="1" x14ac:dyDescent="0.2">
      <c r="A173" s="63">
        <v>3223</v>
      </c>
      <c r="B173" s="65" t="s">
        <v>347</v>
      </c>
      <c r="C173" s="247" t="s">
        <v>348</v>
      </c>
      <c r="D173" s="194">
        <v>48507.47</v>
      </c>
      <c r="E173" s="194">
        <v>46457.03</v>
      </c>
      <c r="F173" s="45">
        <f t="shared" si="26"/>
        <v>95.772939714233701</v>
      </c>
    </row>
    <row r="174" spans="1:6" ht="12.75" customHeight="1" x14ac:dyDescent="0.2">
      <c r="A174" s="63">
        <v>3224</v>
      </c>
      <c r="B174" s="65" t="s">
        <v>349</v>
      </c>
      <c r="C174" s="247" t="s">
        <v>350</v>
      </c>
      <c r="D174" s="194">
        <v>3762.15</v>
      </c>
      <c r="E174" s="194">
        <v>4732.67</v>
      </c>
      <c r="F174" s="45">
        <f t="shared" si="26"/>
        <v>125.79695121140837</v>
      </c>
    </row>
    <row r="175" spans="1:6" ht="12.75" customHeight="1" x14ac:dyDescent="0.2">
      <c r="A175" s="63">
        <v>3225</v>
      </c>
      <c r="B175" s="65" t="s">
        <v>351</v>
      </c>
      <c r="C175" s="247" t="s">
        <v>352</v>
      </c>
      <c r="D175" s="194">
        <v>4408.58</v>
      </c>
      <c r="E175" s="194">
        <v>9266.23</v>
      </c>
      <c r="F175" s="45">
        <f t="shared" si="26"/>
        <v>210.18627313103084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1406.5</v>
      </c>
      <c r="E177" s="194">
        <v>1403.96</v>
      </c>
      <c r="F177" s="45">
        <f t="shared" si="26"/>
        <v>99.819409882687523</v>
      </c>
    </row>
    <row r="178" spans="1:6" ht="12.75" customHeight="1" x14ac:dyDescent="0.2">
      <c r="A178" s="63">
        <v>323</v>
      </c>
      <c r="B178" s="65" t="s">
        <v>357</v>
      </c>
      <c r="C178" s="247" t="s">
        <v>358</v>
      </c>
      <c r="D178" s="60">
        <f t="shared" ref="D178:E178" si="35">SUM(D179:D187)</f>
        <v>65147.92</v>
      </c>
      <c r="E178" s="60">
        <f t="shared" si="35"/>
        <v>149147.71000000002</v>
      </c>
      <c r="F178" s="45">
        <f t="shared" si="26"/>
        <v>228.93702515751849</v>
      </c>
    </row>
    <row r="179" spans="1:6" ht="12.75" customHeight="1" x14ac:dyDescent="0.2">
      <c r="A179" s="63">
        <v>3231</v>
      </c>
      <c r="B179" s="65" t="s">
        <v>359</v>
      </c>
      <c r="C179" s="247" t="s">
        <v>360</v>
      </c>
      <c r="D179" s="194">
        <v>2992.95</v>
      </c>
      <c r="E179" s="194">
        <v>3244.69</v>
      </c>
      <c r="F179" s="45">
        <f t="shared" si="26"/>
        <v>108.41109941696321</v>
      </c>
    </row>
    <row r="180" spans="1:6" ht="12.75" customHeight="1" x14ac:dyDescent="0.2">
      <c r="A180" s="63">
        <v>3232</v>
      </c>
      <c r="B180" s="65" t="s">
        <v>361</v>
      </c>
      <c r="C180" s="247" t="s">
        <v>362</v>
      </c>
      <c r="D180" s="194">
        <v>13538.48</v>
      </c>
      <c r="E180" s="194">
        <v>35290.47</v>
      </c>
      <c r="F180" s="45">
        <f t="shared" si="26"/>
        <v>260.66788886196974</v>
      </c>
    </row>
    <row r="181" spans="1:6" ht="12.75" customHeight="1" x14ac:dyDescent="0.2">
      <c r="A181" s="63">
        <v>3233</v>
      </c>
      <c r="B181" s="65" t="s">
        <v>363</v>
      </c>
      <c r="C181" s="247" t="s">
        <v>364</v>
      </c>
      <c r="D181" s="194">
        <v>512.48</v>
      </c>
      <c r="E181" s="194">
        <v>817.6</v>
      </c>
      <c r="F181" s="45">
        <f t="shared" si="26"/>
        <v>159.53793318763658</v>
      </c>
    </row>
    <row r="182" spans="1:6" ht="12.75" customHeight="1" x14ac:dyDescent="0.2">
      <c r="A182" s="63">
        <v>3234</v>
      </c>
      <c r="B182" s="65" t="s">
        <v>365</v>
      </c>
      <c r="C182" s="247" t="s">
        <v>366</v>
      </c>
      <c r="D182" s="194">
        <v>8367.9</v>
      </c>
      <c r="E182" s="194">
        <v>8929.7900000000009</v>
      </c>
      <c r="F182" s="45">
        <f t="shared" si="26"/>
        <v>106.714826898027</v>
      </c>
    </row>
    <row r="183" spans="1:6" ht="12.75" customHeight="1" x14ac:dyDescent="0.2">
      <c r="A183" s="63">
        <v>3235</v>
      </c>
      <c r="B183" s="64" t="s">
        <v>367</v>
      </c>
      <c r="C183" s="247" t="s">
        <v>368</v>
      </c>
      <c r="D183" s="194">
        <v>0</v>
      </c>
      <c r="E183" s="194">
        <v>270</v>
      </c>
      <c r="F183" s="45" t="str">
        <f t="shared" si="26"/>
        <v>-</v>
      </c>
    </row>
    <row r="184" spans="1:6" ht="12.75" customHeight="1" x14ac:dyDescent="0.2">
      <c r="A184" s="63">
        <v>3236</v>
      </c>
      <c r="B184" s="64" t="s">
        <v>369</v>
      </c>
      <c r="C184" s="247" t="s">
        <v>370</v>
      </c>
      <c r="D184" s="194">
        <v>5512.27</v>
      </c>
      <c r="E184" s="194">
        <v>6813.57</v>
      </c>
      <c r="F184" s="45">
        <f t="shared" si="26"/>
        <v>123.60733418355775</v>
      </c>
    </row>
    <row r="185" spans="1:6" ht="12.75" customHeight="1" x14ac:dyDescent="0.2">
      <c r="A185" s="63">
        <v>3237</v>
      </c>
      <c r="B185" s="64" t="s">
        <v>371</v>
      </c>
      <c r="C185" s="247" t="s">
        <v>372</v>
      </c>
      <c r="D185" s="194">
        <v>16505.150000000001</v>
      </c>
      <c r="E185" s="194">
        <v>79001.61</v>
      </c>
      <c r="F185" s="45">
        <f t="shared" si="26"/>
        <v>478.64824009475831</v>
      </c>
    </row>
    <row r="186" spans="1:6" ht="12.75" customHeight="1" x14ac:dyDescent="0.2">
      <c r="A186" s="63">
        <v>3238</v>
      </c>
      <c r="B186" s="64" t="s">
        <v>373</v>
      </c>
      <c r="C186" s="247" t="s">
        <v>374</v>
      </c>
      <c r="D186" s="194">
        <v>1380.54</v>
      </c>
      <c r="E186" s="194">
        <v>2990.67</v>
      </c>
      <c r="F186" s="45">
        <f t="shared" si="26"/>
        <v>216.63044895475684</v>
      </c>
    </row>
    <row r="187" spans="1:6" ht="12.75" customHeight="1" x14ac:dyDescent="0.2">
      <c r="A187" s="63">
        <v>3239</v>
      </c>
      <c r="B187" s="64" t="s">
        <v>375</v>
      </c>
      <c r="C187" s="247" t="s">
        <v>376</v>
      </c>
      <c r="D187" s="194">
        <v>16338.15</v>
      </c>
      <c r="E187" s="194">
        <v>11789.31</v>
      </c>
      <c r="F187" s="45">
        <f t="shared" si="26"/>
        <v>72.158169682614002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31988.66</v>
      </c>
      <c r="E194" s="60">
        <f t="shared" si="36"/>
        <v>30567.7</v>
      </c>
      <c r="F194" s="45">
        <f t="shared" si="26"/>
        <v>95.557925839969542</v>
      </c>
    </row>
    <row r="195" spans="1:6" ht="12.75" customHeight="1" x14ac:dyDescent="0.2">
      <c r="A195" s="63">
        <v>3291</v>
      </c>
      <c r="B195" s="183" t="s">
        <v>391</v>
      </c>
      <c r="C195" s="247" t="s">
        <v>392</v>
      </c>
      <c r="D195" s="194">
        <v>240.04</v>
      </c>
      <c r="E195" s="194">
        <v>120.03</v>
      </c>
      <c r="F195" s="45">
        <f t="shared" si="26"/>
        <v>50.004165972337944</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5444.07</v>
      </c>
      <c r="E199" s="194">
        <v>5894.09</v>
      </c>
      <c r="F199" s="45">
        <f t="shared" si="26"/>
        <v>108.26624198439771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26141.46</v>
      </c>
      <c r="E201" s="194">
        <v>24358.58</v>
      </c>
      <c r="F201" s="45">
        <f t="shared" si="26"/>
        <v>93.179875951840501</v>
      </c>
    </row>
    <row r="202" spans="1:6" ht="12.75" customHeight="1" x14ac:dyDescent="0.2">
      <c r="A202" s="63">
        <v>34</v>
      </c>
      <c r="B202" s="183" t="s">
        <v>405</v>
      </c>
      <c r="C202" s="247" t="s">
        <v>406</v>
      </c>
      <c r="D202" s="60">
        <f t="shared" ref="D202:E202" si="37">D203+D208+D216</f>
        <v>1515.46</v>
      </c>
      <c r="E202" s="60">
        <f t="shared" si="37"/>
        <v>768.74</v>
      </c>
      <c r="F202" s="45">
        <f t="shared" si="26"/>
        <v>50.726512082140076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1515.46</v>
      </c>
      <c r="E216" s="60">
        <f t="shared" si="40"/>
        <v>768.74</v>
      </c>
      <c r="F216" s="45">
        <f t="shared" si="26"/>
        <v>50.726512082140076</v>
      </c>
    </row>
    <row r="217" spans="1:6" ht="12.75" customHeight="1" x14ac:dyDescent="0.2">
      <c r="A217" s="63">
        <v>3431</v>
      </c>
      <c r="B217" s="182" t="s">
        <v>435</v>
      </c>
      <c r="C217" s="247" t="s">
        <v>436</v>
      </c>
      <c r="D217" s="194">
        <v>1511.52</v>
      </c>
      <c r="E217" s="194">
        <v>765.94</v>
      </c>
      <c r="F217" s="45">
        <f t="shared" si="26"/>
        <v>50.673494230972807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3.94</v>
      </c>
      <c r="E219" s="194">
        <v>2.8</v>
      </c>
      <c r="F219" s="45">
        <f t="shared" si="26"/>
        <v>71.065989847715727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139992.57</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139992.57</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139992.57</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15595.61</v>
      </c>
      <c r="E262" s="60">
        <f t="shared" si="55"/>
        <v>15072.49</v>
      </c>
      <c r="F262" s="45">
        <f t="shared" ref="F262:F268" si="56">IF(D262&lt;&gt;0,IF(E262/D262&gt;=100,"&gt;&gt;100",E262/D262*100),"-")</f>
        <v>96.645722738642476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15595.61</v>
      </c>
      <c r="E269" s="60">
        <f t="shared" si="58"/>
        <v>15072.49</v>
      </c>
      <c r="F269" s="45">
        <f t="shared" ref="F269:F272" si="59">IF(D269&lt;&gt;0,IF(E269/D269&gt;=100,"&gt;&gt;100",E269/D269*100),"-")</f>
        <v>96.645722738642476</v>
      </c>
    </row>
    <row r="270" spans="1:6" ht="12.75" customHeight="1" x14ac:dyDescent="0.2">
      <c r="A270" s="63">
        <v>3721</v>
      </c>
      <c r="B270" s="65" t="s">
        <v>532</v>
      </c>
      <c r="C270" s="247" t="s">
        <v>533</v>
      </c>
      <c r="D270" s="194">
        <v>5432.49</v>
      </c>
      <c r="E270" s="194">
        <v>5370.07</v>
      </c>
      <c r="F270" s="45">
        <f t="shared" si="59"/>
        <v>98.850987300482828</v>
      </c>
    </row>
    <row r="271" spans="1:6" ht="12.75" customHeight="1" x14ac:dyDescent="0.2">
      <c r="A271" s="63">
        <v>3722</v>
      </c>
      <c r="B271" s="65" t="s">
        <v>534</v>
      </c>
      <c r="C271" s="247" t="s">
        <v>535</v>
      </c>
      <c r="D271" s="194">
        <v>10163.120000000001</v>
      </c>
      <c r="E271" s="194">
        <v>9702.42</v>
      </c>
      <c r="F271" s="45">
        <f t="shared" si="59"/>
        <v>95.466943222160111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5296.9000000000005</v>
      </c>
      <c r="E273" s="60">
        <f t="shared" si="60"/>
        <v>7630.8099999999995</v>
      </c>
      <c r="F273" s="45">
        <f t="shared" ref="F273:F277" si="61">IF(D273&lt;&gt;0,IF(E273/D273&gt;=100,"&gt;&gt;100",E273/D273*100),"-")</f>
        <v>144.06180973777111</v>
      </c>
    </row>
    <row r="274" spans="1:6" ht="12.75" customHeight="1" x14ac:dyDescent="0.2">
      <c r="A274" s="63">
        <v>381</v>
      </c>
      <c r="B274" s="64" t="s">
        <v>540</v>
      </c>
      <c r="C274" s="247" t="s">
        <v>541</v>
      </c>
      <c r="D274" s="60">
        <f t="shared" ref="D274:E274" si="62">SUM(D275:D277)</f>
        <v>5296.9000000000005</v>
      </c>
      <c r="E274" s="60">
        <f t="shared" si="62"/>
        <v>3033.16</v>
      </c>
      <c r="F274" s="45">
        <f t="shared" si="61"/>
        <v>57.262927372614158</v>
      </c>
    </row>
    <row r="275" spans="1:6" ht="12.75" customHeight="1" x14ac:dyDescent="0.2">
      <c r="A275" s="63">
        <v>3811</v>
      </c>
      <c r="B275" s="64" t="s">
        <v>542</v>
      </c>
      <c r="C275" s="247" t="s">
        <v>543</v>
      </c>
      <c r="D275" s="194">
        <v>4170.97</v>
      </c>
      <c r="E275" s="194">
        <v>2063.6</v>
      </c>
      <c r="F275" s="45">
        <f t="shared" si="61"/>
        <v>49.475301908189216</v>
      </c>
    </row>
    <row r="276" spans="1:6" ht="12.75" customHeight="1" x14ac:dyDescent="0.2">
      <c r="A276" s="63">
        <v>3812</v>
      </c>
      <c r="B276" s="64" t="s">
        <v>544</v>
      </c>
      <c r="C276" s="247" t="s">
        <v>545</v>
      </c>
      <c r="D276" s="194">
        <v>1125.93</v>
      </c>
      <c r="E276" s="194">
        <v>969.56</v>
      </c>
      <c r="F276" s="45">
        <f t="shared" si="61"/>
        <v>86.11192525290204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4597.6499999999996</v>
      </c>
      <c r="F278" s="45" t="str">
        <f t="shared" ref="F278:F282" si="64">IF(D278&lt;&gt;0,IF(E278/D278&gt;=100,"&gt;&gt;100",E278/D278*100),"-")</f>
        <v>-</v>
      </c>
    </row>
    <row r="279" spans="1:6" ht="12.75" customHeight="1" x14ac:dyDescent="0.2">
      <c r="A279" s="63">
        <v>3821</v>
      </c>
      <c r="B279" s="64" t="s">
        <v>550</v>
      </c>
      <c r="C279" s="247" t="s">
        <v>551</v>
      </c>
      <c r="D279" s="194">
        <v>0</v>
      </c>
      <c r="E279" s="194">
        <v>4597.6499999999996</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2470346.9399999995</v>
      </c>
      <c r="E299" s="60">
        <f>E152-E297+E298</f>
        <v>3118633.65</v>
      </c>
      <c r="F299" s="45">
        <f t="shared" si="68"/>
        <v>126.24273941052184</v>
      </c>
    </row>
    <row r="300" spans="1:6" ht="12.75" customHeight="1" x14ac:dyDescent="0.2">
      <c r="A300" s="63" t="s">
        <v>581</v>
      </c>
      <c r="B300" s="64" t="s">
        <v>592</v>
      </c>
      <c r="C300" s="247" t="s">
        <v>593</v>
      </c>
      <c r="D300" s="60">
        <f>IF(D6&gt;=D299,D6-D299,0)</f>
        <v>71033.600000000559</v>
      </c>
      <c r="E300" s="60">
        <f>IF(E6&gt;=E299,E6-E299,0)</f>
        <v>257734.8900000006</v>
      </c>
      <c r="F300" s="45">
        <f t="shared" si="68"/>
        <v>362.83517940805274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44083.56</v>
      </c>
      <c r="E302" s="194">
        <v>39674.1</v>
      </c>
      <c r="F302" s="45">
        <f t="shared" si="68"/>
        <v>89.997495665050636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168099.46</v>
      </c>
      <c r="E304" s="194">
        <v>183476.41</v>
      </c>
      <c r="F304" s="45">
        <f t="shared" si="68"/>
        <v>109.14753087249656</v>
      </c>
    </row>
    <row r="305" spans="1:6" ht="12" x14ac:dyDescent="0.2">
      <c r="A305" s="63">
        <v>9661</v>
      </c>
      <c r="B305" s="220" t="s">
        <v>602</v>
      </c>
      <c r="C305" s="247" t="s">
        <v>603</v>
      </c>
      <c r="D305" s="194">
        <v>1261.4000000000001</v>
      </c>
      <c r="E305" s="194">
        <v>2139.34</v>
      </c>
      <c r="F305" s="45">
        <f t="shared" si="68"/>
        <v>169.60044395116537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192.6</v>
      </c>
      <c r="E308" s="60">
        <f t="shared" si="71"/>
        <v>192.6</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192.6</v>
      </c>
      <c r="E321" s="60">
        <f t="shared" si="76"/>
        <v>192.6</v>
      </c>
      <c r="F321" s="45">
        <f t="shared" si="72"/>
        <v>100</v>
      </c>
    </row>
    <row r="322" spans="1:6" ht="12.75" customHeight="1" x14ac:dyDescent="0.2">
      <c r="A322" s="63">
        <v>721</v>
      </c>
      <c r="B322" s="64" t="s">
        <v>635</v>
      </c>
      <c r="C322" s="247" t="s">
        <v>636</v>
      </c>
      <c r="D322" s="60">
        <f t="shared" ref="D322:E322" si="77">SUM(D323:D326)</f>
        <v>192.6</v>
      </c>
      <c r="E322" s="60">
        <f t="shared" si="77"/>
        <v>192.6</v>
      </c>
      <c r="F322" s="45">
        <f t="shared" si="72"/>
        <v>100</v>
      </c>
    </row>
    <row r="323" spans="1:6" ht="12.75" customHeight="1" x14ac:dyDescent="0.2">
      <c r="A323" s="63">
        <v>7211</v>
      </c>
      <c r="B323" s="64" t="s">
        <v>637</v>
      </c>
      <c r="C323" s="247" t="s">
        <v>638</v>
      </c>
      <c r="D323" s="194">
        <v>192.6</v>
      </c>
      <c r="E323" s="194">
        <v>192.6</v>
      </c>
      <c r="F323" s="45">
        <f t="shared" si="72"/>
        <v>100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327">
        <v>0</v>
      </c>
      <c r="F337" s="45" t="str">
        <f t="shared" si="72"/>
        <v>-</v>
      </c>
    </row>
    <row r="338" spans="1:6" ht="12.75" customHeight="1" x14ac:dyDescent="0.2">
      <c r="A338" s="63">
        <v>7232</v>
      </c>
      <c r="B338" s="64" t="s">
        <v>667</v>
      </c>
      <c r="C338" s="247" t="s">
        <v>668</v>
      </c>
      <c r="D338" s="194">
        <v>0</v>
      </c>
      <c r="E338" s="327">
        <v>0</v>
      </c>
      <c r="F338" s="45" t="str">
        <f t="shared" si="72"/>
        <v>-</v>
      </c>
    </row>
    <row r="339" spans="1:6" ht="12.75" customHeight="1" x14ac:dyDescent="0.2">
      <c r="A339" s="63">
        <v>7233</v>
      </c>
      <c r="B339" s="64" t="s">
        <v>669</v>
      </c>
      <c r="C339" s="247" t="s">
        <v>670</v>
      </c>
      <c r="D339" s="194">
        <v>0</v>
      </c>
      <c r="E339" s="327">
        <v>0</v>
      </c>
      <c r="F339" s="45" t="str">
        <f t="shared" si="72"/>
        <v>-</v>
      </c>
    </row>
    <row r="340" spans="1:6" ht="12.75" customHeight="1" x14ac:dyDescent="0.2">
      <c r="A340" s="63">
        <v>7234</v>
      </c>
      <c r="B340" s="183" t="s">
        <v>671</v>
      </c>
      <c r="C340" s="247" t="s">
        <v>672</v>
      </c>
      <c r="D340" s="194">
        <v>0</v>
      </c>
      <c r="E340" s="327">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327">
        <v>0</v>
      </c>
      <c r="F342" s="45" t="str">
        <f t="shared" si="72"/>
        <v>-</v>
      </c>
    </row>
    <row r="343" spans="1:6" ht="12.75" customHeight="1" x14ac:dyDescent="0.2">
      <c r="A343" s="63">
        <v>7242</v>
      </c>
      <c r="B343" s="64" t="s">
        <v>677</v>
      </c>
      <c r="C343" s="247" t="s">
        <v>678</v>
      </c>
      <c r="D343" s="194">
        <v>0</v>
      </c>
      <c r="E343" s="327">
        <v>0</v>
      </c>
      <c r="F343" s="45" t="str">
        <f t="shared" si="72"/>
        <v>-</v>
      </c>
    </row>
    <row r="344" spans="1:6" ht="12.75" customHeight="1" x14ac:dyDescent="0.2">
      <c r="A344" s="63">
        <v>7243</v>
      </c>
      <c r="B344" s="64" t="s">
        <v>679</v>
      </c>
      <c r="C344" s="247" t="s">
        <v>680</v>
      </c>
      <c r="D344" s="194">
        <v>0</v>
      </c>
      <c r="E344" s="327">
        <v>0</v>
      </c>
      <c r="F344" s="45" t="str">
        <f t="shared" si="72"/>
        <v>-</v>
      </c>
    </row>
    <row r="345" spans="1:6" ht="12.75" customHeight="1" x14ac:dyDescent="0.2">
      <c r="A345" s="63">
        <v>7244</v>
      </c>
      <c r="B345" s="64" t="s">
        <v>681</v>
      </c>
      <c r="C345" s="247" t="s">
        <v>682</v>
      </c>
      <c r="D345" s="194">
        <v>0</v>
      </c>
      <c r="E345" s="327">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327">
        <v>0</v>
      </c>
      <c r="F347" s="45" t="str">
        <f t="shared" si="72"/>
        <v>-</v>
      </c>
    </row>
    <row r="348" spans="1:6" ht="12.75" customHeight="1" x14ac:dyDescent="0.2">
      <c r="A348" s="63">
        <v>7252</v>
      </c>
      <c r="B348" s="64" t="s">
        <v>687</v>
      </c>
      <c r="C348" s="247" t="s">
        <v>688</v>
      </c>
      <c r="D348" s="194">
        <v>0</v>
      </c>
      <c r="E348" s="327">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327">
        <v>0</v>
      </c>
      <c r="F350" s="45" t="str">
        <f t="shared" si="72"/>
        <v>-</v>
      </c>
    </row>
    <row r="351" spans="1:6" ht="12.75" customHeight="1" x14ac:dyDescent="0.2">
      <c r="A351" s="63">
        <v>7262</v>
      </c>
      <c r="B351" s="64" t="s">
        <v>693</v>
      </c>
      <c r="C351" s="247" t="s">
        <v>694</v>
      </c>
      <c r="D351" s="194">
        <v>0</v>
      </c>
      <c r="E351" s="327">
        <v>0</v>
      </c>
      <c r="F351" s="45" t="str">
        <f t="shared" si="72"/>
        <v>-</v>
      </c>
    </row>
    <row r="352" spans="1:6" ht="12.75" customHeight="1" x14ac:dyDescent="0.2">
      <c r="A352" s="63">
        <v>7263</v>
      </c>
      <c r="B352" s="64" t="s">
        <v>695</v>
      </c>
      <c r="C352" s="247" t="s">
        <v>696</v>
      </c>
      <c r="D352" s="194">
        <v>0</v>
      </c>
      <c r="E352" s="327">
        <v>0</v>
      </c>
      <c r="F352" s="45" t="str">
        <f t="shared" si="72"/>
        <v>-</v>
      </c>
    </row>
    <row r="353" spans="1:6" ht="12.75" customHeight="1" x14ac:dyDescent="0.2">
      <c r="A353" s="63">
        <v>7264</v>
      </c>
      <c r="B353" s="64" t="s">
        <v>697</v>
      </c>
      <c r="C353" s="247" t="s">
        <v>698</v>
      </c>
      <c r="D353" s="194">
        <v>0</v>
      </c>
      <c r="E353" s="327">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327">
        <v>0</v>
      </c>
      <c r="F356" s="45" t="str">
        <f t="shared" si="72"/>
        <v>-</v>
      </c>
    </row>
    <row r="357" spans="1:6" ht="12.75" customHeight="1" x14ac:dyDescent="0.2">
      <c r="A357" s="63">
        <v>7312</v>
      </c>
      <c r="B357" s="64" t="s">
        <v>705</v>
      </c>
      <c r="C357" s="247" t="s">
        <v>706</v>
      </c>
      <c r="D357" s="194">
        <v>0</v>
      </c>
      <c r="E357" s="327">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140560.78999999998</v>
      </c>
      <c r="E360" s="60">
        <f t="shared" si="86"/>
        <v>357577.64999999997</v>
      </c>
      <c r="F360" s="45">
        <f t="shared" si="72"/>
        <v>254.39359724714126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327">
        <v>0</v>
      </c>
      <c r="F367" s="45" t="str">
        <f t="shared" si="72"/>
        <v>-</v>
      </c>
    </row>
    <row r="368" spans="1:6" ht="12.75" customHeight="1" x14ac:dyDescent="0.2">
      <c r="A368" s="63">
        <v>4122</v>
      </c>
      <c r="B368" s="64" t="s">
        <v>623</v>
      </c>
      <c r="C368" s="247" t="s">
        <v>724</v>
      </c>
      <c r="D368" s="194">
        <v>0</v>
      </c>
      <c r="E368" s="327">
        <v>0</v>
      </c>
      <c r="F368" s="45" t="str">
        <f t="shared" si="72"/>
        <v>-</v>
      </c>
    </row>
    <row r="369" spans="1:6" ht="12.75" customHeight="1" x14ac:dyDescent="0.2">
      <c r="A369" s="63">
        <v>4123</v>
      </c>
      <c r="B369" s="64" t="s">
        <v>625</v>
      </c>
      <c r="C369" s="247" t="s">
        <v>725</v>
      </c>
      <c r="D369" s="194">
        <v>0</v>
      </c>
      <c r="E369" s="327">
        <v>0</v>
      </c>
      <c r="F369" s="45" t="str">
        <f t="shared" si="72"/>
        <v>-</v>
      </c>
    </row>
    <row r="370" spans="1:6" ht="12.75" customHeight="1" x14ac:dyDescent="0.2">
      <c r="A370" s="63">
        <v>4124</v>
      </c>
      <c r="B370" s="64" t="s">
        <v>627</v>
      </c>
      <c r="C370" s="247" t="s">
        <v>726</v>
      </c>
      <c r="D370" s="194">
        <v>0</v>
      </c>
      <c r="E370" s="327">
        <v>0</v>
      </c>
      <c r="F370" s="45" t="str">
        <f t="shared" si="72"/>
        <v>-</v>
      </c>
    </row>
    <row r="371" spans="1:6" ht="12.75" customHeight="1" x14ac:dyDescent="0.2">
      <c r="A371" s="63">
        <v>4125</v>
      </c>
      <c r="B371" s="64" t="s">
        <v>629</v>
      </c>
      <c r="C371" s="247" t="s">
        <v>727</v>
      </c>
      <c r="D371" s="194">
        <v>0</v>
      </c>
      <c r="E371" s="327">
        <v>0</v>
      </c>
      <c r="F371" s="45" t="str">
        <f t="shared" si="72"/>
        <v>-</v>
      </c>
    </row>
    <row r="372" spans="1:6" ht="12.75" customHeight="1" x14ac:dyDescent="0.2">
      <c r="A372" s="63">
        <v>4126</v>
      </c>
      <c r="B372" s="64" t="s">
        <v>631</v>
      </c>
      <c r="C372" s="247" t="s">
        <v>728</v>
      </c>
      <c r="D372" s="194">
        <v>0</v>
      </c>
      <c r="E372" s="327">
        <v>0</v>
      </c>
      <c r="F372" s="45" t="str">
        <f t="shared" si="72"/>
        <v>-</v>
      </c>
    </row>
    <row r="373" spans="1:6" ht="24" x14ac:dyDescent="0.2">
      <c r="A373" s="63">
        <v>42</v>
      </c>
      <c r="B373" s="183" t="s">
        <v>729</v>
      </c>
      <c r="C373" s="247" t="s">
        <v>730</v>
      </c>
      <c r="D373" s="60">
        <f t="shared" ref="D373:E373" si="90">D374+D379+D388+D393+D398+D401</f>
        <v>33170.39</v>
      </c>
      <c r="E373" s="60">
        <f t="shared" si="90"/>
        <v>35118.29</v>
      </c>
      <c r="F373" s="45">
        <f t="shared" si="72"/>
        <v>105.87240608265385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327">
        <v>0</v>
      </c>
      <c r="F375" s="45" t="str">
        <f t="shared" si="72"/>
        <v>-</v>
      </c>
    </row>
    <row r="376" spans="1:6" ht="12.75" customHeight="1" x14ac:dyDescent="0.2">
      <c r="A376" s="63">
        <v>4212</v>
      </c>
      <c r="B376" s="64" t="s">
        <v>639</v>
      </c>
      <c r="C376" s="247" t="s">
        <v>734</v>
      </c>
      <c r="D376" s="194">
        <v>0</v>
      </c>
      <c r="E376" s="327">
        <v>0</v>
      </c>
      <c r="F376" s="45" t="str">
        <f t="shared" si="72"/>
        <v>-</v>
      </c>
    </row>
    <row r="377" spans="1:6" ht="12.75" customHeight="1" x14ac:dyDescent="0.2">
      <c r="A377" s="63">
        <v>4213</v>
      </c>
      <c r="B377" s="64" t="s">
        <v>641</v>
      </c>
      <c r="C377" s="247" t="s">
        <v>735</v>
      </c>
      <c r="D377" s="194">
        <v>0</v>
      </c>
      <c r="E377" s="327">
        <v>0</v>
      </c>
      <c r="F377" s="45" t="str">
        <f t="shared" si="72"/>
        <v>-</v>
      </c>
    </row>
    <row r="378" spans="1:6" ht="12.75" customHeight="1" x14ac:dyDescent="0.2">
      <c r="A378" s="63">
        <v>4214</v>
      </c>
      <c r="B378" s="64" t="s">
        <v>643</v>
      </c>
      <c r="C378" s="247" t="s">
        <v>736</v>
      </c>
      <c r="D378" s="194">
        <v>0</v>
      </c>
      <c r="E378" s="327">
        <v>0</v>
      </c>
      <c r="F378" s="45" t="str">
        <f t="shared" si="72"/>
        <v>-</v>
      </c>
    </row>
    <row r="379" spans="1:6" ht="12.75" customHeight="1" x14ac:dyDescent="0.2">
      <c r="A379" s="63">
        <v>422</v>
      </c>
      <c r="B379" s="64" t="s">
        <v>737</v>
      </c>
      <c r="C379" s="247" t="s">
        <v>738</v>
      </c>
      <c r="D379" s="60">
        <f t="shared" ref="D379:E379" si="92">SUM(D380:D387)</f>
        <v>8709.58</v>
      </c>
      <c r="E379" s="60">
        <f t="shared" si="92"/>
        <v>9072.83</v>
      </c>
      <c r="F379" s="45">
        <f t="shared" si="72"/>
        <v>104.17069479814181</v>
      </c>
    </row>
    <row r="380" spans="1:6" ht="12.75" customHeight="1" x14ac:dyDescent="0.2">
      <c r="A380" s="63">
        <v>4221</v>
      </c>
      <c r="B380" s="64" t="s">
        <v>647</v>
      </c>
      <c r="C380" s="247" t="s">
        <v>739</v>
      </c>
      <c r="D380" s="194">
        <v>1759.63</v>
      </c>
      <c r="E380" s="194">
        <v>5440</v>
      </c>
      <c r="F380" s="45">
        <f t="shared" si="72"/>
        <v>309.15590209305361</v>
      </c>
    </row>
    <row r="381" spans="1:6" ht="12.75" customHeight="1" x14ac:dyDescent="0.2">
      <c r="A381" s="63">
        <v>4222</v>
      </c>
      <c r="B381" s="64" t="s">
        <v>740</v>
      </c>
      <c r="C381" s="247" t="s">
        <v>741</v>
      </c>
      <c r="D381" s="194">
        <v>0</v>
      </c>
      <c r="E381" s="327">
        <v>0</v>
      </c>
      <c r="F381" s="45" t="str">
        <f t="shared" si="72"/>
        <v>-</v>
      </c>
    </row>
    <row r="382" spans="1:6" ht="12.75" customHeight="1" x14ac:dyDescent="0.2">
      <c r="A382" s="63">
        <v>4223</v>
      </c>
      <c r="B382" s="64" t="s">
        <v>651</v>
      </c>
      <c r="C382" s="247" t="s">
        <v>742</v>
      </c>
      <c r="D382" s="194">
        <v>3787.5</v>
      </c>
      <c r="E382" s="194">
        <v>1771.84</v>
      </c>
      <c r="F382" s="45">
        <f t="shared" si="72"/>
        <v>46.781254125412545</v>
      </c>
    </row>
    <row r="383" spans="1:6" ht="12.75" customHeight="1" x14ac:dyDescent="0.2">
      <c r="A383" s="63">
        <v>4224</v>
      </c>
      <c r="B383" s="64" t="s">
        <v>653</v>
      </c>
      <c r="C383" s="247" t="s">
        <v>743</v>
      </c>
      <c r="D383" s="194">
        <v>0</v>
      </c>
      <c r="E383" s="327">
        <v>0</v>
      </c>
      <c r="F383" s="45" t="str">
        <f t="shared" si="72"/>
        <v>-</v>
      </c>
    </row>
    <row r="384" spans="1:6" ht="12.75" customHeight="1" x14ac:dyDescent="0.2">
      <c r="A384" s="70">
        <v>4225</v>
      </c>
      <c r="B384" s="65" t="s">
        <v>655</v>
      </c>
      <c r="C384" s="278" t="s">
        <v>744</v>
      </c>
      <c r="D384" s="192">
        <v>0</v>
      </c>
      <c r="E384" s="327">
        <v>0</v>
      </c>
      <c r="F384" s="71" t="str">
        <f t="shared" si="72"/>
        <v>-</v>
      </c>
    </row>
    <row r="385" spans="1:6" ht="12.75" customHeight="1" x14ac:dyDescent="0.2">
      <c r="A385" s="63">
        <v>4226</v>
      </c>
      <c r="B385" s="64" t="s">
        <v>657</v>
      </c>
      <c r="C385" s="247" t="s">
        <v>745</v>
      </c>
      <c r="D385" s="194">
        <v>0</v>
      </c>
      <c r="E385" s="194">
        <v>580</v>
      </c>
      <c r="F385" s="45" t="str">
        <f t="shared" si="72"/>
        <v>-</v>
      </c>
    </row>
    <row r="386" spans="1:6" ht="12.75" customHeight="1" x14ac:dyDescent="0.2">
      <c r="A386" s="63">
        <v>4227</v>
      </c>
      <c r="B386" s="183" t="s">
        <v>659</v>
      </c>
      <c r="C386" s="247" t="s">
        <v>746</v>
      </c>
      <c r="D386" s="194">
        <v>3162.45</v>
      </c>
      <c r="E386" s="194">
        <v>1280.99</v>
      </c>
      <c r="F386" s="45">
        <f t="shared" si="72"/>
        <v>40.506253063289542</v>
      </c>
    </row>
    <row r="387" spans="1:6" ht="12.75" customHeight="1" x14ac:dyDescent="0.2">
      <c r="A387" s="63" t="s">
        <v>747</v>
      </c>
      <c r="B387" s="183" t="s">
        <v>662</v>
      </c>
      <c r="C387" s="247" t="s">
        <v>747</v>
      </c>
      <c r="D387" s="194">
        <v>0</v>
      </c>
      <c r="E387" s="327">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327">
        <v>0</v>
      </c>
      <c r="F389" s="45" t="str">
        <f t="shared" si="72"/>
        <v>-</v>
      </c>
    </row>
    <row r="390" spans="1:6" ht="12.75" customHeight="1" x14ac:dyDescent="0.2">
      <c r="A390" s="63">
        <v>4232</v>
      </c>
      <c r="B390" s="64" t="s">
        <v>667</v>
      </c>
      <c r="C390" s="247" t="s">
        <v>751</v>
      </c>
      <c r="D390" s="194">
        <v>0</v>
      </c>
      <c r="E390" s="327">
        <v>0</v>
      </c>
      <c r="F390" s="45" t="str">
        <f t="shared" si="72"/>
        <v>-</v>
      </c>
    </row>
    <row r="391" spans="1:6" ht="12.75" customHeight="1" x14ac:dyDescent="0.2">
      <c r="A391" s="63">
        <v>4233</v>
      </c>
      <c r="B391" s="64" t="s">
        <v>669</v>
      </c>
      <c r="C391" s="247" t="s">
        <v>752</v>
      </c>
      <c r="D391" s="194">
        <v>0</v>
      </c>
      <c r="E391" s="327">
        <v>0</v>
      </c>
      <c r="F391" s="45" t="str">
        <f t="shared" si="72"/>
        <v>-</v>
      </c>
    </row>
    <row r="392" spans="1:6" ht="12.75" customHeight="1" x14ac:dyDescent="0.2">
      <c r="A392" s="63">
        <v>4234</v>
      </c>
      <c r="B392" s="183" t="s">
        <v>671</v>
      </c>
      <c r="C392" s="247" t="s">
        <v>753</v>
      </c>
      <c r="D392" s="194">
        <v>0</v>
      </c>
      <c r="E392" s="327">
        <v>0</v>
      </c>
      <c r="F392" s="45" t="str">
        <f t="shared" si="72"/>
        <v>-</v>
      </c>
    </row>
    <row r="393" spans="1:6" ht="12.75" customHeight="1" x14ac:dyDescent="0.2">
      <c r="A393" s="63">
        <v>424</v>
      </c>
      <c r="B393" s="64" t="s">
        <v>754</v>
      </c>
      <c r="C393" s="247" t="s">
        <v>755</v>
      </c>
      <c r="D393" s="60">
        <f t="shared" ref="D393:E393" si="94">SUM(D394:D397)</f>
        <v>24460.81</v>
      </c>
      <c r="E393" s="60">
        <f t="shared" si="94"/>
        <v>26045.46</v>
      </c>
      <c r="F393" s="45">
        <f t="shared" si="72"/>
        <v>106.47832185442753</v>
      </c>
    </row>
    <row r="394" spans="1:6" ht="12.75" customHeight="1" x14ac:dyDescent="0.2">
      <c r="A394" s="63">
        <v>4241</v>
      </c>
      <c r="B394" s="64" t="s">
        <v>756</v>
      </c>
      <c r="C394" s="247" t="s">
        <v>757</v>
      </c>
      <c r="D394" s="194">
        <v>24460.81</v>
      </c>
      <c r="E394" s="194">
        <v>26045.46</v>
      </c>
      <c r="F394" s="45">
        <f t="shared" si="72"/>
        <v>106.47832185442753</v>
      </c>
    </row>
    <row r="395" spans="1:6" ht="12.75" customHeight="1" x14ac:dyDescent="0.2">
      <c r="A395" s="63">
        <v>4242</v>
      </c>
      <c r="B395" s="64" t="s">
        <v>677</v>
      </c>
      <c r="C395" s="247" t="s">
        <v>758</v>
      </c>
      <c r="D395" s="194">
        <v>0</v>
      </c>
      <c r="E395" s="327">
        <v>0</v>
      </c>
      <c r="F395" s="45" t="str">
        <f t="shared" si="72"/>
        <v>-</v>
      </c>
    </row>
    <row r="396" spans="1:6" ht="12.75" customHeight="1" x14ac:dyDescent="0.2">
      <c r="A396" s="63">
        <v>4243</v>
      </c>
      <c r="B396" s="64" t="s">
        <v>679</v>
      </c>
      <c r="C396" s="247" t="s">
        <v>759</v>
      </c>
      <c r="D396" s="194">
        <v>0</v>
      </c>
      <c r="E396" s="327">
        <v>0</v>
      </c>
      <c r="F396" s="45" t="str">
        <f t="shared" si="72"/>
        <v>-</v>
      </c>
    </row>
    <row r="397" spans="1:6" ht="12.75" customHeight="1" x14ac:dyDescent="0.2">
      <c r="A397" s="63">
        <v>4244</v>
      </c>
      <c r="B397" s="64" t="s">
        <v>681</v>
      </c>
      <c r="C397" s="247" t="s">
        <v>760</v>
      </c>
      <c r="D397" s="194">
        <v>0</v>
      </c>
      <c r="E397" s="327">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327">
        <v>0</v>
      </c>
      <c r="F399" s="45" t="str">
        <f t="shared" si="72"/>
        <v>-</v>
      </c>
    </row>
    <row r="400" spans="1:6" ht="12.75" customHeight="1" x14ac:dyDescent="0.2">
      <c r="A400" s="63">
        <v>4252</v>
      </c>
      <c r="B400" s="64" t="s">
        <v>687</v>
      </c>
      <c r="C400" s="247" t="s">
        <v>765</v>
      </c>
      <c r="D400" s="194">
        <v>0</v>
      </c>
      <c r="E400" s="327">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327">
        <v>0</v>
      </c>
      <c r="F402" s="45" t="str">
        <f t="shared" si="72"/>
        <v>-</v>
      </c>
    </row>
    <row r="403" spans="1:6" ht="12.75" customHeight="1" x14ac:dyDescent="0.2">
      <c r="A403" s="63">
        <v>4262</v>
      </c>
      <c r="B403" s="64" t="s">
        <v>693</v>
      </c>
      <c r="C403" s="247" t="s">
        <v>769</v>
      </c>
      <c r="D403" s="194">
        <v>0</v>
      </c>
      <c r="E403" s="327">
        <v>0</v>
      </c>
      <c r="F403" s="45" t="str">
        <f t="shared" si="72"/>
        <v>-</v>
      </c>
    </row>
    <row r="404" spans="1:6" ht="12.75" customHeight="1" x14ac:dyDescent="0.2">
      <c r="A404" s="63">
        <v>4263</v>
      </c>
      <c r="B404" s="64" t="s">
        <v>695</v>
      </c>
      <c r="C404" s="247" t="s">
        <v>770</v>
      </c>
      <c r="D404" s="194">
        <v>0</v>
      </c>
      <c r="E404" s="327">
        <v>0</v>
      </c>
      <c r="F404" s="45" t="str">
        <f t="shared" si="72"/>
        <v>-</v>
      </c>
    </row>
    <row r="405" spans="1:6" ht="12.75" customHeight="1" x14ac:dyDescent="0.2">
      <c r="A405" s="63">
        <v>4264</v>
      </c>
      <c r="B405" s="64" t="s">
        <v>697</v>
      </c>
      <c r="C405" s="247" t="s">
        <v>771</v>
      </c>
      <c r="D405" s="194">
        <v>0</v>
      </c>
      <c r="E405" s="327">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327">
        <v>0</v>
      </c>
      <c r="F408" s="45" t="str">
        <f t="shared" si="72"/>
        <v>-</v>
      </c>
    </row>
    <row r="409" spans="1:6" ht="12.75" customHeight="1" x14ac:dyDescent="0.2">
      <c r="A409" s="63">
        <v>4312</v>
      </c>
      <c r="B409" s="64" t="s">
        <v>705</v>
      </c>
      <c r="C409" s="247" t="s">
        <v>777</v>
      </c>
      <c r="D409" s="194">
        <v>0</v>
      </c>
      <c r="E409" s="327">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327">
        <v>0</v>
      </c>
      <c r="F411" s="45" t="str">
        <f t="shared" si="72"/>
        <v>-</v>
      </c>
    </row>
    <row r="412" spans="1:6" ht="12.75" customHeight="1" x14ac:dyDescent="0.2">
      <c r="A412" s="63">
        <v>45</v>
      </c>
      <c r="B412" s="64" t="s">
        <v>782</v>
      </c>
      <c r="C412" s="247" t="s">
        <v>783</v>
      </c>
      <c r="D412" s="60">
        <f t="shared" ref="D412:E412" si="100">SUM(D413:D416)</f>
        <v>107390.39999999999</v>
      </c>
      <c r="E412" s="60">
        <f t="shared" si="100"/>
        <v>322459.36</v>
      </c>
      <c r="F412" s="45">
        <f t="shared" si="72"/>
        <v>300.26832938512194</v>
      </c>
    </row>
    <row r="413" spans="1:6" ht="12.75" customHeight="1" x14ac:dyDescent="0.2">
      <c r="A413" s="63">
        <v>451</v>
      </c>
      <c r="B413" s="64" t="s">
        <v>784</v>
      </c>
      <c r="C413" s="247" t="s">
        <v>785</v>
      </c>
      <c r="D413" s="194">
        <v>107390.39999999999</v>
      </c>
      <c r="E413" s="194">
        <v>322459.36</v>
      </c>
      <c r="F413" s="45">
        <f t="shared" si="72"/>
        <v>300.26832938512194</v>
      </c>
    </row>
    <row r="414" spans="1:6" ht="12.75" customHeight="1" x14ac:dyDescent="0.2">
      <c r="A414" s="63">
        <v>452</v>
      </c>
      <c r="B414" s="64" t="s">
        <v>786</v>
      </c>
      <c r="C414" s="247" t="s">
        <v>787</v>
      </c>
      <c r="D414" s="194">
        <v>0</v>
      </c>
      <c r="E414" s="327">
        <v>0</v>
      </c>
      <c r="F414" s="45" t="str">
        <f t="shared" si="72"/>
        <v>-</v>
      </c>
    </row>
    <row r="415" spans="1:6" ht="12.75" customHeight="1" x14ac:dyDescent="0.2">
      <c r="A415" s="63">
        <v>453</v>
      </c>
      <c r="B415" s="64" t="s">
        <v>788</v>
      </c>
      <c r="C415" s="247" t="s">
        <v>789</v>
      </c>
      <c r="D415" s="194">
        <v>0</v>
      </c>
      <c r="E415" s="327">
        <v>0</v>
      </c>
      <c r="F415" s="45" t="str">
        <f t="shared" si="72"/>
        <v>-</v>
      </c>
    </row>
    <row r="416" spans="1:6" ht="12.75" customHeight="1" x14ac:dyDescent="0.2">
      <c r="A416" s="63">
        <v>454</v>
      </c>
      <c r="B416" s="64" t="s">
        <v>790</v>
      </c>
      <c r="C416" s="247" t="s">
        <v>791</v>
      </c>
      <c r="D416" s="194">
        <v>0</v>
      </c>
      <c r="E416" s="327">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140368.18999999997</v>
      </c>
      <c r="E418" s="60">
        <f t="shared" si="102"/>
        <v>357385.05</v>
      </c>
      <c r="F418" s="45">
        <f t="shared" si="72"/>
        <v>254.60544158900964</v>
      </c>
    </row>
    <row r="419" spans="1:6" ht="12.75" customHeight="1" x14ac:dyDescent="0.2">
      <c r="A419" s="63">
        <v>92212</v>
      </c>
      <c r="B419" s="64" t="s">
        <v>796</v>
      </c>
      <c r="C419" s="247" t="s">
        <v>797</v>
      </c>
      <c r="D419" s="194">
        <v>0</v>
      </c>
      <c r="E419" s="327">
        <v>0</v>
      </c>
      <c r="F419" s="45" t="str">
        <f t="shared" si="72"/>
        <v>-</v>
      </c>
    </row>
    <row r="420" spans="1:6" ht="12.75" customHeight="1" x14ac:dyDescent="0.2">
      <c r="A420" s="63">
        <v>92222</v>
      </c>
      <c r="B420" s="64" t="s">
        <v>798</v>
      </c>
      <c r="C420" s="247" t="s">
        <v>799</v>
      </c>
      <c r="D420" s="194">
        <v>0</v>
      </c>
      <c r="E420" s="327">
        <v>64925.13</v>
      </c>
      <c r="F420" s="45" t="str">
        <f t="shared" si="72"/>
        <v>-</v>
      </c>
    </row>
    <row r="421" spans="1:6" ht="12.75" customHeight="1" x14ac:dyDescent="0.2">
      <c r="A421" s="63">
        <v>97</v>
      </c>
      <c r="B421" s="220" t="s">
        <v>800</v>
      </c>
      <c r="C421" s="247" t="s">
        <v>801</v>
      </c>
      <c r="D421" s="194">
        <v>5028.04</v>
      </c>
      <c r="E421" s="327">
        <v>4477.84</v>
      </c>
      <c r="F421" s="45">
        <f t="shared" si="72"/>
        <v>89.057366289846541</v>
      </c>
    </row>
    <row r="422" spans="1:6" ht="12.75" customHeight="1" x14ac:dyDescent="0.2">
      <c r="A422" s="63" t="s">
        <v>581</v>
      </c>
      <c r="B422" s="64" t="s">
        <v>802</v>
      </c>
      <c r="C422" s="247" t="s">
        <v>803</v>
      </c>
      <c r="D422" s="60">
        <f>D6+D308</f>
        <v>2541573.14</v>
      </c>
      <c r="E422" s="60">
        <f>E6+E308</f>
        <v>3376561.1400000006</v>
      </c>
      <c r="F422" s="45">
        <f t="shared" si="72"/>
        <v>132.8531957966789</v>
      </c>
    </row>
    <row r="423" spans="1:6" ht="12.75" customHeight="1" x14ac:dyDescent="0.2">
      <c r="A423" s="63" t="s">
        <v>581</v>
      </c>
      <c r="B423" s="64" t="s">
        <v>804</v>
      </c>
      <c r="C423" s="247" t="s">
        <v>805</v>
      </c>
      <c r="D423" s="60">
        <f t="shared" ref="D423:E423" si="103">D299+D360</f>
        <v>2610907.7299999995</v>
      </c>
      <c r="E423" s="60">
        <f t="shared" si="103"/>
        <v>3476211.3</v>
      </c>
      <c r="F423" s="45">
        <f t="shared" si="72"/>
        <v>133.14186710075734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69334.589999999385</v>
      </c>
      <c r="E425" s="60">
        <f t="shared" si="105"/>
        <v>99650.159999999218</v>
      </c>
      <c r="F425" s="45">
        <f t="shared" si="72"/>
        <v>143.72358731767233</v>
      </c>
    </row>
    <row r="426" spans="1:6" ht="12.75" customHeight="1" x14ac:dyDescent="0.2">
      <c r="A426" s="251" t="s">
        <v>810</v>
      </c>
      <c r="B426" s="183" t="s">
        <v>811</v>
      </c>
      <c r="C426" s="252" t="s">
        <v>812</v>
      </c>
      <c r="D426" s="60">
        <f t="shared" ref="D426:E426" si="106">IF(D302-D303+D419-D420&gt;=0,D302-D303+D419-D420,0)</f>
        <v>44083.56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25251.03</v>
      </c>
      <c r="F427" s="45" t="str">
        <f t="shared" si="72"/>
        <v>-</v>
      </c>
    </row>
    <row r="428" spans="1:6" ht="24" x14ac:dyDescent="0.2">
      <c r="A428" s="249" t="s">
        <v>815</v>
      </c>
      <c r="B428" s="243" t="s">
        <v>816</v>
      </c>
      <c r="C428" s="250" t="s">
        <v>817</v>
      </c>
      <c r="D428" s="81">
        <f t="shared" ref="D428:E428" si="108">D304+D421</f>
        <v>173127.5</v>
      </c>
      <c r="E428" s="81">
        <f t="shared" si="108"/>
        <v>187954.25</v>
      </c>
      <c r="F428" s="61">
        <f t="shared" si="72"/>
        <v>108.56406405683671</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327">
        <v>0</v>
      </c>
      <c r="F433" s="45" t="str">
        <f t="shared" si="109"/>
        <v>-</v>
      </c>
    </row>
    <row r="434" spans="1:6" ht="12.75" customHeight="1" x14ac:dyDescent="0.2">
      <c r="A434" s="63">
        <v>8114</v>
      </c>
      <c r="B434" s="64" t="s">
        <v>827</v>
      </c>
      <c r="C434" s="247" t="s">
        <v>828</v>
      </c>
      <c r="D434" s="194">
        <v>0</v>
      </c>
      <c r="E434" s="327">
        <v>0</v>
      </c>
      <c r="F434" s="45" t="str">
        <f t="shared" si="109"/>
        <v>-</v>
      </c>
    </row>
    <row r="435" spans="1:6" ht="12.75" customHeight="1" x14ac:dyDescent="0.2">
      <c r="A435" s="63">
        <v>8115</v>
      </c>
      <c r="B435" s="64" t="s">
        <v>829</v>
      </c>
      <c r="C435" s="247" t="s">
        <v>830</v>
      </c>
      <c r="D435" s="194">
        <v>0</v>
      </c>
      <c r="E435" s="327">
        <v>0</v>
      </c>
      <c r="F435" s="45" t="str">
        <f t="shared" si="109"/>
        <v>-</v>
      </c>
    </row>
    <row r="436" spans="1:6" ht="12.75" customHeight="1" x14ac:dyDescent="0.2">
      <c r="A436" s="63">
        <v>8116</v>
      </c>
      <c r="B436" s="64" t="s">
        <v>831</v>
      </c>
      <c r="C436" s="247" t="s">
        <v>832</v>
      </c>
      <c r="D436" s="194">
        <v>0</v>
      </c>
      <c r="E436" s="327">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327">
        <v>0</v>
      </c>
      <c r="F438" s="45" t="str">
        <f t="shared" si="109"/>
        <v>-</v>
      </c>
    </row>
    <row r="439" spans="1:6" ht="24" x14ac:dyDescent="0.2">
      <c r="A439" s="63">
        <v>8122</v>
      </c>
      <c r="B439" s="183" t="s">
        <v>837</v>
      </c>
      <c r="C439" s="247" t="s">
        <v>838</v>
      </c>
      <c r="D439" s="194">
        <v>0</v>
      </c>
      <c r="E439" s="327">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327">
        <v>0</v>
      </c>
      <c r="F441" s="45" t="str">
        <f t="shared" si="109"/>
        <v>-</v>
      </c>
    </row>
    <row r="442" spans="1:6" ht="12.75" customHeight="1" x14ac:dyDescent="0.2">
      <c r="A442" s="63">
        <v>8133</v>
      </c>
      <c r="B442" s="64" t="s">
        <v>843</v>
      </c>
      <c r="C442" s="247" t="s">
        <v>844</v>
      </c>
      <c r="D442" s="194">
        <v>0</v>
      </c>
      <c r="E442" s="327">
        <v>0</v>
      </c>
      <c r="F442" s="45" t="str">
        <f t="shared" si="109"/>
        <v>-</v>
      </c>
    </row>
    <row r="443" spans="1:6" ht="12.75" customHeight="1" x14ac:dyDescent="0.2">
      <c r="A443" s="63">
        <v>8134</v>
      </c>
      <c r="B443" s="64" t="s">
        <v>845</v>
      </c>
      <c r="C443" s="247" t="s">
        <v>846</v>
      </c>
      <c r="D443" s="194">
        <v>0</v>
      </c>
      <c r="E443" s="327">
        <v>0</v>
      </c>
      <c r="F443" s="45" t="str">
        <f t="shared" si="109"/>
        <v>-</v>
      </c>
    </row>
    <row r="444" spans="1:6" ht="24" x14ac:dyDescent="0.2">
      <c r="A444" s="63">
        <v>814</v>
      </c>
      <c r="B444" s="183" t="s">
        <v>847</v>
      </c>
      <c r="C444" s="247" t="s">
        <v>848</v>
      </c>
      <c r="D444" s="194">
        <v>0</v>
      </c>
      <c r="E444" s="327">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327">
        <v>0</v>
      </c>
      <c r="F446" s="45" t="str">
        <f t="shared" si="109"/>
        <v>-</v>
      </c>
    </row>
    <row r="447" spans="1:6" ht="24" x14ac:dyDescent="0.2">
      <c r="A447" s="63">
        <v>8154</v>
      </c>
      <c r="B447" s="64" t="s">
        <v>853</v>
      </c>
      <c r="C447" s="247" t="s">
        <v>854</v>
      </c>
      <c r="D447" s="194">
        <v>0</v>
      </c>
      <c r="E447" s="327">
        <v>0</v>
      </c>
      <c r="F447" s="45" t="str">
        <f t="shared" si="109"/>
        <v>-</v>
      </c>
    </row>
    <row r="448" spans="1:6" ht="24" x14ac:dyDescent="0.2">
      <c r="A448" s="63">
        <v>8155</v>
      </c>
      <c r="B448" s="64" t="s">
        <v>855</v>
      </c>
      <c r="C448" s="247" t="s">
        <v>856</v>
      </c>
      <c r="D448" s="194">
        <v>0</v>
      </c>
      <c r="E448" s="327">
        <v>0</v>
      </c>
      <c r="F448" s="45" t="str">
        <f t="shared" si="109"/>
        <v>-</v>
      </c>
    </row>
    <row r="449" spans="1:6" ht="12.75" customHeight="1" x14ac:dyDescent="0.2">
      <c r="A449" s="63">
        <v>8156</v>
      </c>
      <c r="B449" s="64" t="s">
        <v>857</v>
      </c>
      <c r="C449" s="247" t="s">
        <v>858</v>
      </c>
      <c r="D449" s="194">
        <v>0</v>
      </c>
      <c r="E449" s="327">
        <v>0</v>
      </c>
      <c r="F449" s="45" t="str">
        <f t="shared" si="109"/>
        <v>-</v>
      </c>
    </row>
    <row r="450" spans="1:6" ht="12.75" customHeight="1" x14ac:dyDescent="0.2">
      <c r="A450" s="63">
        <v>8157</v>
      </c>
      <c r="B450" s="64" t="s">
        <v>859</v>
      </c>
      <c r="C450" s="247" t="s">
        <v>860</v>
      </c>
      <c r="D450" s="194">
        <v>0</v>
      </c>
      <c r="E450" s="327">
        <v>0</v>
      </c>
      <c r="F450" s="45" t="str">
        <f t="shared" si="109"/>
        <v>-</v>
      </c>
    </row>
    <row r="451" spans="1:6" ht="12.75" customHeight="1" x14ac:dyDescent="0.2">
      <c r="A451" s="63">
        <v>8158</v>
      </c>
      <c r="B451" s="64" t="s">
        <v>861</v>
      </c>
      <c r="C451" s="247" t="s">
        <v>862</v>
      </c>
      <c r="D451" s="194">
        <v>0</v>
      </c>
      <c r="E451" s="327">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327">
        <v>0</v>
      </c>
      <c r="F453" s="45" t="str">
        <f t="shared" si="109"/>
        <v>-</v>
      </c>
    </row>
    <row r="454" spans="1:6" ht="12.75" customHeight="1" x14ac:dyDescent="0.2">
      <c r="A454" s="63">
        <v>8164</v>
      </c>
      <c r="B454" s="64" t="s">
        <v>867</v>
      </c>
      <c r="C454" s="247" t="s">
        <v>868</v>
      </c>
      <c r="D454" s="194">
        <v>0</v>
      </c>
      <c r="E454" s="327">
        <v>0</v>
      </c>
      <c r="F454" s="45" t="str">
        <f t="shared" si="109"/>
        <v>-</v>
      </c>
    </row>
    <row r="455" spans="1:6" ht="12.75" customHeight="1" x14ac:dyDescent="0.2">
      <c r="A455" s="63">
        <v>8165</v>
      </c>
      <c r="B455" s="64" t="s">
        <v>869</v>
      </c>
      <c r="C455" s="247" t="s">
        <v>870</v>
      </c>
      <c r="D455" s="194">
        <v>0</v>
      </c>
      <c r="E455" s="327">
        <v>0</v>
      </c>
      <c r="F455" s="45" t="str">
        <f t="shared" si="109"/>
        <v>-</v>
      </c>
    </row>
    <row r="456" spans="1:6" ht="12.75" customHeight="1" x14ac:dyDescent="0.2">
      <c r="A456" s="63">
        <v>8166</v>
      </c>
      <c r="B456" s="64" t="s">
        <v>871</v>
      </c>
      <c r="C456" s="247" t="s">
        <v>872</v>
      </c>
      <c r="D456" s="194">
        <v>0</v>
      </c>
      <c r="E456" s="327">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327">
        <v>0</v>
      </c>
      <c r="F458" s="45" t="str">
        <f t="shared" si="109"/>
        <v>-</v>
      </c>
    </row>
    <row r="459" spans="1:6" ht="12.75" customHeight="1" x14ac:dyDescent="0.2">
      <c r="A459" s="63">
        <v>8172</v>
      </c>
      <c r="B459" s="64" t="s">
        <v>877</v>
      </c>
      <c r="C459" s="247" t="s">
        <v>878</v>
      </c>
      <c r="D459" s="194">
        <v>0</v>
      </c>
      <c r="E459" s="327">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2541573.14</v>
      </c>
      <c r="E643" s="60">
        <f>E422+E430</f>
        <v>3376561.1400000006</v>
      </c>
      <c r="F643" s="45">
        <f t="shared" si="109"/>
        <v>132.8531957966789</v>
      </c>
    </row>
    <row r="644" spans="1:6" ht="12.75" customHeight="1" x14ac:dyDescent="0.2">
      <c r="A644" s="63" t="s">
        <v>581</v>
      </c>
      <c r="B644" s="64" t="s">
        <v>1237</v>
      </c>
      <c r="C644" s="247" t="s">
        <v>1238</v>
      </c>
      <c r="D644" s="60">
        <f>D423+D535</f>
        <v>2610907.7299999995</v>
      </c>
      <c r="E644" s="60">
        <f>E423+E535</f>
        <v>3476211.3</v>
      </c>
      <c r="F644" s="45">
        <f t="shared" si="109"/>
        <v>133.14186710075734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69334.589999999385</v>
      </c>
      <c r="E646" s="60">
        <f t="shared" si="164"/>
        <v>99650.159999999218</v>
      </c>
      <c r="F646" s="45">
        <f t="shared" si="109"/>
        <v>143.72358731767233</v>
      </c>
    </row>
    <row r="647" spans="1:6" ht="24" x14ac:dyDescent="0.2">
      <c r="A647" s="251" t="s">
        <v>1243</v>
      </c>
      <c r="B647" s="64" t="s">
        <v>1244</v>
      </c>
      <c r="C647" s="252" t="s">
        <v>1243</v>
      </c>
      <c r="D647" s="60">
        <f>IF(D426-D427+D641-D642&gt;=0,D426-D427+D641-D642,0)</f>
        <v>44083.56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25251.03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25251.029999999388</v>
      </c>
      <c r="E650" s="60">
        <f t="shared" si="166"/>
        <v>124901.18999999922</v>
      </c>
      <c r="F650" s="45">
        <f t="shared" si="109"/>
        <v>494.63800090531851</v>
      </c>
    </row>
    <row r="651" spans="1:6" ht="24" x14ac:dyDescent="0.2">
      <c r="A651" s="249" t="s">
        <v>1251</v>
      </c>
      <c r="B651" s="184" t="s">
        <v>1252</v>
      </c>
      <c r="C651" s="250" t="s">
        <v>1251</v>
      </c>
      <c r="D651" s="196">
        <v>162652.32</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77977.460000000006</v>
      </c>
      <c r="E653" s="194">
        <v>67054.67</v>
      </c>
      <c r="F653" s="45">
        <f t="shared" ref="F653:F740" si="167">IF(D653&lt;&gt;0,IF(E653/D653&gt;=100,"&gt;&gt;100",E653/D653*100),"-")</f>
        <v>85.992375232535139</v>
      </c>
    </row>
    <row r="654" spans="1:6" ht="12.75" customHeight="1" x14ac:dyDescent="0.2">
      <c r="A654" s="63" t="s">
        <v>1256</v>
      </c>
      <c r="B654" s="64" t="s">
        <v>1257</v>
      </c>
      <c r="C654" s="247" t="s">
        <v>1256</v>
      </c>
      <c r="D654" s="194">
        <v>749235.19999999995</v>
      </c>
      <c r="E654" s="194">
        <v>1169984.72</v>
      </c>
      <c r="F654" s="45">
        <f t="shared" si="167"/>
        <v>156.15720137014387</v>
      </c>
    </row>
    <row r="655" spans="1:6" ht="12.75" customHeight="1" x14ac:dyDescent="0.2">
      <c r="A655" s="63" t="s">
        <v>1258</v>
      </c>
      <c r="B655" s="64" t="s">
        <v>1259</v>
      </c>
      <c r="C655" s="247" t="s">
        <v>1258</v>
      </c>
      <c r="D655" s="194">
        <v>760157.99</v>
      </c>
      <c r="E655" s="194">
        <v>1233524.19</v>
      </c>
      <c r="F655" s="45">
        <f t="shared" si="167"/>
        <v>162.27208109724663</v>
      </c>
    </row>
    <row r="656" spans="1:6" ht="24" x14ac:dyDescent="0.2">
      <c r="A656" s="63">
        <v>11</v>
      </c>
      <c r="B656" s="64" t="s">
        <v>1260</v>
      </c>
      <c r="C656" s="247" t="s">
        <v>1261</v>
      </c>
      <c r="D656" s="60">
        <f t="shared" ref="D656:E656" si="168">+D653+D654-D655</f>
        <v>67054.669999999925</v>
      </c>
      <c r="E656" s="60">
        <f t="shared" si="168"/>
        <v>3515.1999999999534</v>
      </c>
      <c r="F656" s="45">
        <f t="shared" si="167"/>
        <v>5.2422896123416276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78</v>
      </c>
      <c r="E658" s="253">
        <v>88</v>
      </c>
      <c r="F658" s="45">
        <f t="shared" si="167"/>
        <v>112.82051282051282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74</v>
      </c>
      <c r="E660" s="253">
        <v>82</v>
      </c>
      <c r="F660" s="45">
        <f t="shared" si="167"/>
        <v>110.81081081081081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27">
        <v>0</v>
      </c>
      <c r="F662" s="71" t="str">
        <f t="shared" si="167"/>
        <v>-</v>
      </c>
    </row>
    <row r="663" spans="1:6" ht="12.75" customHeight="1" x14ac:dyDescent="0.2">
      <c r="A663" s="70">
        <v>61316</v>
      </c>
      <c r="B663" s="65" t="s">
        <v>1275</v>
      </c>
      <c r="C663" s="277" t="s">
        <v>1276</v>
      </c>
      <c r="D663" s="192">
        <v>0</v>
      </c>
      <c r="E663" s="327">
        <v>0</v>
      </c>
      <c r="F663" s="71" t="str">
        <f t="shared" si="167"/>
        <v>-</v>
      </c>
    </row>
    <row r="664" spans="1:6" ht="12.75" customHeight="1" x14ac:dyDescent="0.2">
      <c r="A664" s="70" t="s">
        <v>1277</v>
      </c>
      <c r="B664" s="65" t="s">
        <v>1278</v>
      </c>
      <c r="C664" s="277" t="s">
        <v>1277</v>
      </c>
      <c r="D664" s="192">
        <v>0</v>
      </c>
      <c r="E664" s="327">
        <v>0</v>
      </c>
      <c r="F664" s="71" t="str">
        <f t="shared" si="167"/>
        <v>-</v>
      </c>
    </row>
    <row r="665" spans="1:6" ht="12.75" customHeight="1" x14ac:dyDescent="0.2">
      <c r="A665" s="70">
        <v>61451</v>
      </c>
      <c r="B665" s="65" t="s">
        <v>1279</v>
      </c>
      <c r="C665" s="278" t="s">
        <v>1280</v>
      </c>
      <c r="D665" s="192">
        <v>0</v>
      </c>
      <c r="E665" s="327">
        <v>0</v>
      </c>
      <c r="F665" s="71" t="str">
        <f t="shared" si="167"/>
        <v>-</v>
      </c>
    </row>
    <row r="666" spans="1:6" ht="12.75" customHeight="1" x14ac:dyDescent="0.2">
      <c r="A666" s="70" t="s">
        <v>1281</v>
      </c>
      <c r="B666" s="65" t="s">
        <v>1282</v>
      </c>
      <c r="C666" s="277" t="s">
        <v>1281</v>
      </c>
      <c r="D666" s="192">
        <v>0</v>
      </c>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v>0</v>
      </c>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2071683.96</v>
      </c>
      <c r="E683" s="192">
        <v>2234496.4</v>
      </c>
      <c r="F683" s="71">
        <f t="shared" si="167"/>
        <v>107.85894195946759</v>
      </c>
    </row>
    <row r="684" spans="1:6" ht="24" x14ac:dyDescent="0.2">
      <c r="A684" s="70">
        <v>63613</v>
      </c>
      <c r="B684" s="182" t="s">
        <v>1317</v>
      </c>
      <c r="C684" s="278" t="s">
        <v>1318</v>
      </c>
      <c r="D684" s="192">
        <v>123749.1</v>
      </c>
      <c r="E684" s="192">
        <v>146070.06</v>
      </c>
      <c r="F684" s="71">
        <f t="shared" si="167"/>
        <v>118.03727057408902</v>
      </c>
    </row>
    <row r="685" spans="1:6" ht="24" x14ac:dyDescent="0.2">
      <c r="A685" s="63">
        <v>63622</v>
      </c>
      <c r="B685" s="244" t="s">
        <v>1319</v>
      </c>
      <c r="C685" s="247" t="s">
        <v>1320</v>
      </c>
      <c r="D685" s="194">
        <v>965</v>
      </c>
      <c r="E685" s="194">
        <v>63573.98</v>
      </c>
      <c r="F685" s="45">
        <f t="shared" si="167"/>
        <v>6587.9772020725395</v>
      </c>
    </row>
    <row r="686" spans="1:6" ht="24" x14ac:dyDescent="0.2">
      <c r="A686" s="63">
        <v>63623</v>
      </c>
      <c r="B686" s="244" t="s">
        <v>1321</v>
      </c>
      <c r="C686" s="247" t="s">
        <v>1322</v>
      </c>
      <c r="D686" s="194">
        <v>0</v>
      </c>
      <c r="E686" s="194">
        <v>9447.6</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52566.02</v>
      </c>
      <c r="E703" s="192">
        <v>0</v>
      </c>
      <c r="F703" s="71">
        <f t="shared" si="167"/>
        <v>0</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62999.07</v>
      </c>
      <c r="E706" s="192">
        <v>285896.03000000003</v>
      </c>
      <c r="F706" s="71">
        <f t="shared" si="167"/>
        <v>453.80992132106081</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328">
        <v>0</v>
      </c>
      <c r="F708" s="71" t="str">
        <f t="shared" si="167"/>
        <v>-</v>
      </c>
    </row>
    <row r="709" spans="1:6" ht="24" x14ac:dyDescent="0.2">
      <c r="A709" s="70" t="s">
        <v>1352</v>
      </c>
      <c r="B709" s="182" t="s">
        <v>1353</v>
      </c>
      <c r="C709" s="278" t="s">
        <v>1352</v>
      </c>
      <c r="D709" s="192">
        <v>0</v>
      </c>
      <c r="E709" s="328">
        <v>0</v>
      </c>
      <c r="F709" s="71" t="str">
        <f t="shared" si="167"/>
        <v>-</v>
      </c>
    </row>
    <row r="710" spans="1:6" ht="12.75" customHeight="1" x14ac:dyDescent="0.2">
      <c r="A710" s="70">
        <v>64191</v>
      </c>
      <c r="B710" s="65" t="s">
        <v>1354</v>
      </c>
      <c r="C710" s="278" t="s">
        <v>1355</v>
      </c>
      <c r="D710" s="192">
        <v>0</v>
      </c>
      <c r="E710" s="328">
        <v>0</v>
      </c>
      <c r="F710" s="71" t="str">
        <f t="shared" si="167"/>
        <v>-</v>
      </c>
    </row>
    <row r="711" spans="1:6" ht="12.75" customHeight="1" x14ac:dyDescent="0.2">
      <c r="A711" s="70" t="s">
        <v>1356</v>
      </c>
      <c r="B711" s="65" t="s">
        <v>1357</v>
      </c>
      <c r="C711" s="277" t="s">
        <v>1356</v>
      </c>
      <c r="D711" s="192">
        <v>0</v>
      </c>
      <c r="E711" s="328">
        <v>0</v>
      </c>
      <c r="F711" s="71" t="str">
        <f t="shared" si="167"/>
        <v>-</v>
      </c>
    </row>
    <row r="712" spans="1:6" ht="12.75" customHeight="1" x14ac:dyDescent="0.2">
      <c r="A712" s="70" t="s">
        <v>1358</v>
      </c>
      <c r="B712" s="65" t="s">
        <v>1359</v>
      </c>
      <c r="C712" s="277" t="s">
        <v>1358</v>
      </c>
      <c r="D712" s="192">
        <v>0</v>
      </c>
      <c r="E712" s="328">
        <v>0</v>
      </c>
      <c r="F712" s="71" t="str">
        <f t="shared" si="167"/>
        <v>-</v>
      </c>
    </row>
    <row r="713" spans="1:6" ht="24" x14ac:dyDescent="0.2">
      <c r="A713" s="70" t="s">
        <v>1360</v>
      </c>
      <c r="B713" s="65" t="s">
        <v>1361</v>
      </c>
      <c r="C713" s="277" t="s">
        <v>1360</v>
      </c>
      <c r="D713" s="192">
        <v>0</v>
      </c>
      <c r="E713" s="328">
        <v>0</v>
      </c>
      <c r="F713" s="71" t="str">
        <f t="shared" si="167"/>
        <v>-</v>
      </c>
    </row>
    <row r="714" spans="1:6" ht="12" x14ac:dyDescent="0.2">
      <c r="A714" s="70" t="s">
        <v>1362</v>
      </c>
      <c r="B714" s="65" t="s">
        <v>1363</v>
      </c>
      <c r="C714" s="277" t="s">
        <v>1362</v>
      </c>
      <c r="D714" s="192">
        <v>0</v>
      </c>
      <c r="E714" s="328">
        <v>0</v>
      </c>
      <c r="F714" s="71" t="str">
        <f t="shared" si="167"/>
        <v>-</v>
      </c>
    </row>
    <row r="715" spans="1:6" ht="12.75" customHeight="1" x14ac:dyDescent="0.2">
      <c r="A715" s="70">
        <v>64371</v>
      </c>
      <c r="B715" s="65" t="s">
        <v>1364</v>
      </c>
      <c r="C715" s="278" t="s">
        <v>1365</v>
      </c>
      <c r="D715" s="192">
        <v>0</v>
      </c>
      <c r="E715" s="328">
        <v>0</v>
      </c>
      <c r="F715" s="71" t="str">
        <f t="shared" si="167"/>
        <v>-</v>
      </c>
    </row>
    <row r="716" spans="1:6" ht="12.75" customHeight="1" x14ac:dyDescent="0.2">
      <c r="A716" s="70">
        <v>64372</v>
      </c>
      <c r="B716" s="65" t="s">
        <v>1366</v>
      </c>
      <c r="C716" s="278" t="s">
        <v>1367</v>
      </c>
      <c r="D716" s="192">
        <v>0</v>
      </c>
      <c r="E716" s="328">
        <v>0</v>
      </c>
      <c r="F716" s="71" t="str">
        <f t="shared" si="167"/>
        <v>-</v>
      </c>
    </row>
    <row r="717" spans="1:6" ht="12.75" customHeight="1" x14ac:dyDescent="0.2">
      <c r="A717" s="70">
        <v>64373</v>
      </c>
      <c r="B717" s="65" t="s">
        <v>1368</v>
      </c>
      <c r="C717" s="278" t="s">
        <v>1369</v>
      </c>
      <c r="D717" s="192">
        <v>0</v>
      </c>
      <c r="E717" s="328">
        <v>0</v>
      </c>
      <c r="F717" s="71" t="str">
        <f t="shared" si="167"/>
        <v>-</v>
      </c>
    </row>
    <row r="718" spans="1:6" ht="12.75" customHeight="1" x14ac:dyDescent="0.2">
      <c r="A718" s="63">
        <v>64374</v>
      </c>
      <c r="B718" s="64" t="s">
        <v>1370</v>
      </c>
      <c r="C718" s="247" t="s">
        <v>1371</v>
      </c>
      <c r="D718" s="194">
        <v>0</v>
      </c>
      <c r="E718" s="328">
        <v>0</v>
      </c>
      <c r="F718" s="45" t="str">
        <f t="shared" si="167"/>
        <v>-</v>
      </c>
    </row>
    <row r="719" spans="1:6" ht="12.75" customHeight="1" x14ac:dyDescent="0.2">
      <c r="A719" s="70">
        <v>64375</v>
      </c>
      <c r="B719" s="65" t="s">
        <v>1372</v>
      </c>
      <c r="C719" s="278" t="s">
        <v>1373</v>
      </c>
      <c r="D719" s="192">
        <v>0</v>
      </c>
      <c r="E719" s="328">
        <v>0</v>
      </c>
      <c r="F719" s="71" t="str">
        <f t="shared" si="167"/>
        <v>-</v>
      </c>
    </row>
    <row r="720" spans="1:6" ht="24" x14ac:dyDescent="0.2">
      <c r="A720" s="70">
        <v>64376</v>
      </c>
      <c r="B720" s="182" t="s">
        <v>1374</v>
      </c>
      <c r="C720" s="278" t="s">
        <v>1375</v>
      </c>
      <c r="D720" s="192">
        <v>0</v>
      </c>
      <c r="E720" s="328">
        <v>0</v>
      </c>
      <c r="F720" s="71" t="str">
        <f t="shared" si="167"/>
        <v>-</v>
      </c>
    </row>
    <row r="721" spans="1:6" ht="24" x14ac:dyDescent="0.2">
      <c r="A721" s="70">
        <v>64377</v>
      </c>
      <c r="B721" s="65" t="s">
        <v>1376</v>
      </c>
      <c r="C721" s="278" t="s">
        <v>1377</v>
      </c>
      <c r="D721" s="192">
        <v>0</v>
      </c>
      <c r="E721" s="328">
        <v>0</v>
      </c>
      <c r="F721" s="71" t="str">
        <f t="shared" si="167"/>
        <v>-</v>
      </c>
    </row>
    <row r="722" spans="1:6" ht="12" x14ac:dyDescent="0.2">
      <c r="A722" s="70" t="s">
        <v>1378</v>
      </c>
      <c r="B722" s="65" t="s">
        <v>1379</v>
      </c>
      <c r="C722" s="277" t="s">
        <v>1378</v>
      </c>
      <c r="D722" s="192">
        <v>0</v>
      </c>
      <c r="E722" s="328">
        <v>0</v>
      </c>
      <c r="F722" s="71" t="str">
        <f t="shared" si="167"/>
        <v>-</v>
      </c>
    </row>
    <row r="723" spans="1:6" ht="12" x14ac:dyDescent="0.2">
      <c r="A723" s="70" t="s">
        <v>1380</v>
      </c>
      <c r="B723" s="65" t="s">
        <v>1381</v>
      </c>
      <c r="C723" s="277" t="s">
        <v>1380</v>
      </c>
      <c r="D723" s="192">
        <v>0</v>
      </c>
      <c r="E723" s="328">
        <v>0</v>
      </c>
      <c r="F723" s="71" t="str">
        <f t="shared" si="167"/>
        <v>-</v>
      </c>
    </row>
    <row r="724" spans="1:6" ht="12.75" customHeight="1" x14ac:dyDescent="0.2">
      <c r="A724" s="70">
        <v>65264</v>
      </c>
      <c r="B724" s="65" t="s">
        <v>1382</v>
      </c>
      <c r="C724" s="278" t="s">
        <v>1383</v>
      </c>
      <c r="D724" s="192">
        <v>19304.560000000001</v>
      </c>
      <c r="E724" s="328">
        <v>27281.55</v>
      </c>
      <c r="F724" s="71">
        <f t="shared" si="167"/>
        <v>141.32179132805928</v>
      </c>
    </row>
    <row r="725" spans="1:6" ht="12.75" customHeight="1" x14ac:dyDescent="0.2">
      <c r="A725" s="70">
        <v>65265</v>
      </c>
      <c r="B725" s="65" t="s">
        <v>1384</v>
      </c>
      <c r="C725" s="278" t="s">
        <v>1385</v>
      </c>
      <c r="D725" s="192">
        <v>0</v>
      </c>
      <c r="E725" s="328">
        <v>0</v>
      </c>
      <c r="F725" s="71" t="str">
        <f t="shared" si="167"/>
        <v>-</v>
      </c>
    </row>
    <row r="726" spans="1:6" ht="12.75" customHeight="1" x14ac:dyDescent="0.2">
      <c r="A726" s="70" t="s">
        <v>1386</v>
      </c>
      <c r="B726" s="65" t="s">
        <v>1387</v>
      </c>
      <c r="C726" s="278" t="s">
        <v>1386</v>
      </c>
      <c r="D726" s="192">
        <v>0</v>
      </c>
      <c r="E726" s="328">
        <v>0</v>
      </c>
      <c r="F726" s="71" t="str">
        <f t="shared" si="167"/>
        <v>-</v>
      </c>
    </row>
    <row r="727" spans="1:6" ht="24" x14ac:dyDescent="0.2">
      <c r="A727" s="70">
        <v>66341</v>
      </c>
      <c r="B727" s="65" t="s">
        <v>1388</v>
      </c>
      <c r="C727" s="277">
        <v>66341</v>
      </c>
      <c r="D727" s="192">
        <v>0</v>
      </c>
      <c r="E727" s="328">
        <v>0</v>
      </c>
      <c r="F727" s="71" t="str">
        <f t="shared" si="167"/>
        <v>-</v>
      </c>
    </row>
    <row r="728" spans="1:6" ht="24" x14ac:dyDescent="0.2">
      <c r="A728" s="70">
        <v>66342</v>
      </c>
      <c r="B728" s="65" t="s">
        <v>1389</v>
      </c>
      <c r="C728" s="277">
        <v>66342</v>
      </c>
      <c r="D728" s="192">
        <v>0</v>
      </c>
      <c r="E728" s="328">
        <v>0</v>
      </c>
      <c r="F728" s="71" t="str">
        <f t="shared" si="167"/>
        <v>-</v>
      </c>
    </row>
    <row r="729" spans="1:6" ht="24" x14ac:dyDescent="0.2">
      <c r="A729" s="70">
        <v>66343</v>
      </c>
      <c r="B729" s="65" t="s">
        <v>1390</v>
      </c>
      <c r="C729" s="277">
        <v>66343</v>
      </c>
      <c r="D729" s="192">
        <v>0</v>
      </c>
      <c r="E729" s="328">
        <v>0</v>
      </c>
      <c r="F729" s="71" t="str">
        <f t="shared" si="167"/>
        <v>-</v>
      </c>
    </row>
    <row r="730" spans="1:6" ht="24" x14ac:dyDescent="0.2">
      <c r="A730" s="70">
        <v>66344</v>
      </c>
      <c r="B730" s="65" t="s">
        <v>1391</v>
      </c>
      <c r="C730" s="277">
        <v>66344</v>
      </c>
      <c r="D730" s="192">
        <v>0</v>
      </c>
      <c r="E730" s="328">
        <v>0</v>
      </c>
      <c r="F730" s="71" t="str">
        <f t="shared" si="167"/>
        <v>-</v>
      </c>
    </row>
    <row r="731" spans="1:6" ht="24" x14ac:dyDescent="0.2">
      <c r="A731" s="70">
        <v>66345</v>
      </c>
      <c r="B731" s="65" t="s">
        <v>1392</v>
      </c>
      <c r="C731" s="277">
        <v>66345</v>
      </c>
      <c r="D731" s="192">
        <v>0</v>
      </c>
      <c r="E731" s="328">
        <v>0</v>
      </c>
      <c r="F731" s="71" t="str">
        <f t="shared" si="167"/>
        <v>-</v>
      </c>
    </row>
    <row r="732" spans="1:6" ht="12.75" customHeight="1" x14ac:dyDescent="0.2">
      <c r="A732" s="70">
        <v>31214</v>
      </c>
      <c r="B732" s="65" t="s">
        <v>1393</v>
      </c>
      <c r="C732" s="278" t="s">
        <v>1394</v>
      </c>
      <c r="D732" s="192">
        <v>6539.71</v>
      </c>
      <c r="E732" s="328">
        <v>9627.84</v>
      </c>
      <c r="F732" s="71">
        <f t="shared" si="167"/>
        <v>147.22120705658202</v>
      </c>
    </row>
    <row r="733" spans="1:6" ht="12.75" customHeight="1" x14ac:dyDescent="0.2">
      <c r="A733" s="70">
        <v>31215</v>
      </c>
      <c r="B733" s="65" t="s">
        <v>1395</v>
      </c>
      <c r="C733" s="278" t="s">
        <v>1396</v>
      </c>
      <c r="D733" s="192">
        <v>3531.52</v>
      </c>
      <c r="E733" s="328">
        <v>882.88</v>
      </c>
      <c r="F733" s="71">
        <f t="shared" si="167"/>
        <v>25</v>
      </c>
    </row>
    <row r="734" spans="1:6" ht="12.75" customHeight="1" x14ac:dyDescent="0.2">
      <c r="A734" s="70">
        <v>32121</v>
      </c>
      <c r="B734" s="65" t="s">
        <v>1397</v>
      </c>
      <c r="C734" s="278" t="s">
        <v>1398</v>
      </c>
      <c r="D734" s="192">
        <v>62949.62</v>
      </c>
      <c r="E734" s="328">
        <v>68616.7</v>
      </c>
      <c r="F734" s="71">
        <f t="shared" si="167"/>
        <v>109.00256427282642</v>
      </c>
    </row>
    <row r="735" spans="1:6" ht="12.75" customHeight="1" x14ac:dyDescent="0.2">
      <c r="A735" s="63" t="s">
        <v>1399</v>
      </c>
      <c r="B735" s="64" t="s">
        <v>1400</v>
      </c>
      <c r="C735" s="247" t="s">
        <v>1399</v>
      </c>
      <c r="D735" s="194">
        <v>0</v>
      </c>
      <c r="E735" s="328">
        <v>0</v>
      </c>
      <c r="F735" s="45" t="str">
        <f t="shared" si="167"/>
        <v>-</v>
      </c>
    </row>
    <row r="736" spans="1:6" ht="12.75" customHeight="1" x14ac:dyDescent="0.2">
      <c r="A736" s="63" t="s">
        <v>1401</v>
      </c>
      <c r="B736" s="64" t="s">
        <v>1402</v>
      </c>
      <c r="C736" s="247" t="s">
        <v>1401</v>
      </c>
      <c r="D736" s="194">
        <v>4277.59</v>
      </c>
      <c r="E736" s="328">
        <v>4640.88</v>
      </c>
      <c r="F736" s="45">
        <f t="shared" si="167"/>
        <v>108.49286631023543</v>
      </c>
    </row>
    <row r="737" spans="1:6" ht="12.75" customHeight="1" x14ac:dyDescent="0.2">
      <c r="A737" s="63" t="s">
        <v>1403</v>
      </c>
      <c r="B737" s="64" t="s">
        <v>1404</v>
      </c>
      <c r="C737" s="247" t="s">
        <v>1403</v>
      </c>
      <c r="D737" s="194">
        <v>0</v>
      </c>
      <c r="E737" s="328">
        <v>0</v>
      </c>
      <c r="F737" s="45" t="str">
        <f t="shared" si="167"/>
        <v>-</v>
      </c>
    </row>
    <row r="738" spans="1:6" ht="12.75" customHeight="1" x14ac:dyDescent="0.2">
      <c r="A738" s="63" t="s">
        <v>1405</v>
      </c>
      <c r="B738" s="64" t="s">
        <v>1406</v>
      </c>
      <c r="C738" s="247" t="s">
        <v>1405</v>
      </c>
      <c r="D738" s="194">
        <v>395.27</v>
      </c>
      <c r="E738" s="328">
        <v>0</v>
      </c>
      <c r="F738" s="45">
        <f t="shared" si="167"/>
        <v>0</v>
      </c>
    </row>
    <row r="739" spans="1:6" ht="12.75" customHeight="1" x14ac:dyDescent="0.2">
      <c r="A739" s="70" t="s">
        <v>1407</v>
      </c>
      <c r="B739" s="65" t="s">
        <v>1408</v>
      </c>
      <c r="C739" s="278" t="s">
        <v>1407</v>
      </c>
      <c r="D739" s="192">
        <v>0</v>
      </c>
      <c r="E739" s="328">
        <v>0</v>
      </c>
      <c r="F739" s="71" t="str">
        <f t="shared" si="167"/>
        <v>-</v>
      </c>
    </row>
    <row r="740" spans="1:6" ht="12.75" customHeight="1" x14ac:dyDescent="0.2">
      <c r="A740" s="70" t="s">
        <v>1409</v>
      </c>
      <c r="B740" s="65" t="s">
        <v>1410</v>
      </c>
      <c r="C740" s="278" t="s">
        <v>1409</v>
      </c>
      <c r="D740" s="192">
        <v>0</v>
      </c>
      <c r="E740" s="328">
        <v>0</v>
      </c>
      <c r="F740" s="71" t="str">
        <f t="shared" si="167"/>
        <v>-</v>
      </c>
    </row>
    <row r="741" spans="1:6" ht="12.75" customHeight="1" x14ac:dyDescent="0.2">
      <c r="A741" s="70">
        <v>32911</v>
      </c>
      <c r="B741" s="65" t="s">
        <v>1411</v>
      </c>
      <c r="C741" s="278" t="s">
        <v>1412</v>
      </c>
      <c r="D741" s="192">
        <v>0</v>
      </c>
      <c r="E741" s="328">
        <v>0</v>
      </c>
      <c r="F741" s="71" t="str">
        <f t="shared" ref="F741:F1006" si="169">IF(D741&lt;&gt;0,IF(E741/D741&gt;=100,"&gt;&gt;100",E741/D741*100),"-")</f>
        <v>-</v>
      </c>
    </row>
    <row r="742" spans="1:6" ht="12.75" customHeight="1" x14ac:dyDescent="0.2">
      <c r="A742" s="70" t="s">
        <v>1413</v>
      </c>
      <c r="B742" s="65" t="s">
        <v>1414</v>
      </c>
      <c r="C742" s="278" t="s">
        <v>1413</v>
      </c>
      <c r="D742" s="192">
        <v>0</v>
      </c>
      <c r="E742" s="328">
        <v>0</v>
      </c>
      <c r="F742" s="71" t="str">
        <f t="shared" si="169"/>
        <v>-</v>
      </c>
    </row>
    <row r="743" spans="1:6" ht="12.75" customHeight="1" x14ac:dyDescent="0.2">
      <c r="A743" s="70" t="s">
        <v>1415</v>
      </c>
      <c r="B743" s="65" t="s">
        <v>1416</v>
      </c>
      <c r="C743" s="277" t="s">
        <v>1415</v>
      </c>
      <c r="D743" s="192">
        <v>0</v>
      </c>
      <c r="E743" s="328">
        <v>0</v>
      </c>
      <c r="F743" s="71" t="str">
        <f t="shared" ref="F743:F744" si="170">IF(D743&lt;&gt;0,IF(E743/D743&gt;=100,"&gt;&gt;100",E743/D743*100),"-")</f>
        <v>-</v>
      </c>
    </row>
    <row r="744" spans="1:6" ht="12.75" customHeight="1" x14ac:dyDescent="0.2">
      <c r="A744" s="70" t="s">
        <v>1417</v>
      </c>
      <c r="B744" s="65" t="s">
        <v>1418</v>
      </c>
      <c r="C744" s="277" t="s">
        <v>1417</v>
      </c>
      <c r="D744" s="192">
        <v>5444.07</v>
      </c>
      <c r="E744" s="328">
        <v>5894.09</v>
      </c>
      <c r="F744" s="71">
        <f t="shared" si="170"/>
        <v>108.26624198439771</v>
      </c>
    </row>
    <row r="745" spans="1:6" ht="12.75" customHeight="1" x14ac:dyDescent="0.2">
      <c r="A745" s="70">
        <v>34111</v>
      </c>
      <c r="B745" s="65" t="s">
        <v>1419</v>
      </c>
      <c r="C745" s="278" t="s">
        <v>1420</v>
      </c>
      <c r="D745" s="192">
        <v>0</v>
      </c>
      <c r="E745" s="328">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c r="E806" s="328">
        <v>0</v>
      </c>
      <c r="F806" s="71" t="str">
        <f t="shared" ref="F806:F814" si="171">IF(D806&lt;&gt;0,IF(E806/D806&gt;=100,"&gt;&gt;100",E806/D806*100),"-")</f>
        <v>-</v>
      </c>
    </row>
    <row r="807" spans="1:6" ht="24" x14ac:dyDescent="0.2">
      <c r="A807" s="70" t="s">
        <v>1542</v>
      </c>
      <c r="B807" s="182" t="s">
        <v>1543</v>
      </c>
      <c r="C807" s="277" t="s">
        <v>1542</v>
      </c>
      <c r="D807" s="192"/>
      <c r="E807" s="328">
        <v>0</v>
      </c>
      <c r="F807" s="71" t="str">
        <f t="shared" si="171"/>
        <v>-</v>
      </c>
    </row>
    <row r="808" spans="1:6" ht="24" x14ac:dyDescent="0.2">
      <c r="A808" s="70" t="s">
        <v>1544</v>
      </c>
      <c r="B808" s="182" t="s">
        <v>1545</v>
      </c>
      <c r="C808" s="277" t="s">
        <v>1544</v>
      </c>
      <c r="D808" s="192"/>
      <c r="E808" s="328">
        <v>0</v>
      </c>
      <c r="F808" s="71" t="str">
        <f t="shared" si="171"/>
        <v>-</v>
      </c>
    </row>
    <row r="809" spans="1:6" ht="24" x14ac:dyDescent="0.2">
      <c r="A809" s="70" t="s">
        <v>1546</v>
      </c>
      <c r="B809" s="182" t="s">
        <v>1547</v>
      </c>
      <c r="C809" s="277" t="s">
        <v>1546</v>
      </c>
      <c r="D809" s="192"/>
      <c r="E809" s="328">
        <v>0</v>
      </c>
      <c r="F809" s="71" t="str">
        <f t="shared" si="171"/>
        <v>-</v>
      </c>
    </row>
    <row r="810" spans="1:6" ht="24" x14ac:dyDescent="0.2">
      <c r="A810" s="70" t="s">
        <v>1548</v>
      </c>
      <c r="B810" s="182" t="s">
        <v>1549</v>
      </c>
      <c r="C810" s="277" t="s">
        <v>1548</v>
      </c>
      <c r="D810" s="192"/>
      <c r="E810" s="328">
        <v>0</v>
      </c>
      <c r="F810" s="71" t="str">
        <f t="shared" si="171"/>
        <v>-</v>
      </c>
    </row>
    <row r="811" spans="1:6" ht="24" x14ac:dyDescent="0.2">
      <c r="A811" s="70" t="s">
        <v>1550</v>
      </c>
      <c r="B811" s="182" t="s">
        <v>1551</v>
      </c>
      <c r="C811" s="277" t="s">
        <v>1550</v>
      </c>
      <c r="D811" s="192"/>
      <c r="E811" s="328">
        <v>0</v>
      </c>
      <c r="F811" s="71" t="str">
        <f t="shared" si="171"/>
        <v>-</v>
      </c>
    </row>
    <row r="812" spans="1:6" ht="12" x14ac:dyDescent="0.2">
      <c r="A812" s="70" t="s">
        <v>1552</v>
      </c>
      <c r="B812" s="182" t="s">
        <v>1553</v>
      </c>
      <c r="C812" s="277" t="s">
        <v>1552</v>
      </c>
      <c r="D812" s="192"/>
      <c r="E812" s="328">
        <v>0</v>
      </c>
      <c r="F812" s="71" t="str">
        <f t="shared" si="171"/>
        <v>-</v>
      </c>
    </row>
    <row r="813" spans="1:6" ht="12" x14ac:dyDescent="0.2">
      <c r="A813" s="70" t="s">
        <v>1554</v>
      </c>
      <c r="B813" s="182" t="s">
        <v>1555</v>
      </c>
      <c r="C813" s="277" t="s">
        <v>1554</v>
      </c>
      <c r="D813" s="192"/>
      <c r="E813" s="328">
        <v>0</v>
      </c>
      <c r="F813" s="71" t="str">
        <f t="shared" si="171"/>
        <v>-</v>
      </c>
    </row>
    <row r="814" spans="1:6" ht="12" x14ac:dyDescent="0.2">
      <c r="A814" s="70" t="s">
        <v>1556</v>
      </c>
      <c r="B814" s="182" t="s">
        <v>1557</v>
      </c>
      <c r="C814" s="277" t="s">
        <v>1556</v>
      </c>
      <c r="D814" s="192"/>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5432.49</v>
      </c>
      <c r="E850" s="328">
        <v>5370.07</v>
      </c>
      <c r="F850" s="45">
        <f t="shared" si="169"/>
        <v>98.850987300482828</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10163.120000000001</v>
      </c>
      <c r="E855" s="328">
        <v>9702.42</v>
      </c>
      <c r="F855" s="45">
        <f t="shared" si="169"/>
        <v>95.466943222160111</v>
      </c>
    </row>
    <row r="856" spans="1:6" ht="12.75" customHeight="1" x14ac:dyDescent="0.2">
      <c r="A856" s="63">
        <v>38117</v>
      </c>
      <c r="B856" s="64" t="s">
        <v>1639</v>
      </c>
      <c r="C856" s="247" t="s">
        <v>1640</v>
      </c>
      <c r="D856" s="194">
        <v>0</v>
      </c>
      <c r="E856" s="328">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328">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4"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conditionalFormatting sqref="E1012:E1019">
    <cfRule type="cellIs" dxfId="25"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120" zoomScaleNormal="120" workbookViewId="0">
      <selection activeCell="I268" sqref="I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2143683.21</v>
      </c>
      <c r="E6" s="180">
        <f t="shared" si="0"/>
        <v>2340288.7400000002</v>
      </c>
      <c r="F6" s="181">
        <f t="shared" ref="F6:F298" si="1">IF(D6&gt;0,IF(E6/D6&gt;=100,"&gt;&gt;100",E6/D6*100),"-")</f>
        <v>109.17138918114679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1739788.24</v>
      </c>
      <c r="E7" s="79">
        <f t="shared" si="2"/>
        <v>2070603.21</v>
      </c>
      <c r="F7" s="71">
        <f t="shared" si="1"/>
        <v>119.01466870473844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4930.9399999999996</v>
      </c>
      <c r="E8" s="79">
        <f>E9+E10-E11</f>
        <v>4930.9399999999996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4930.9399999999996</v>
      </c>
      <c r="E9" s="192">
        <v>4930.9399999999996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1533173.49</v>
      </c>
      <c r="E12" s="79">
        <f t="shared" si="3"/>
        <v>1884885.9</v>
      </c>
      <c r="F12" s="71">
        <f t="shared" si="1"/>
        <v>122.94015728122196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1301242.7100000002</v>
      </c>
      <c r="E13" s="79">
        <f t="shared" si="4"/>
        <v>1691703.7</v>
      </c>
      <c r="F13" s="71">
        <f t="shared" si="1"/>
        <v>130.00677636841476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4668.05</v>
      </c>
      <c r="E14" s="192">
        <v>4668.05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2163703.6800000002</v>
      </c>
      <c r="E15" s="192">
        <v>2581707.71</v>
      </c>
      <c r="F15" s="71">
        <f t="shared" si="1"/>
        <v>119.31891292988881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13310.72</v>
      </c>
      <c r="E17" s="192">
        <v>13310.72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880439.74</v>
      </c>
      <c r="E18" s="192">
        <v>907982.78</v>
      </c>
      <c r="F18" s="71">
        <f t="shared" si="1"/>
        <v>103.12832766953477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94224.180000000051</v>
      </c>
      <c r="E19" s="79">
        <f t="shared" si="5"/>
        <v>51763.160000000033</v>
      </c>
      <c r="F19" s="71">
        <f t="shared" si="1"/>
        <v>54.936174557316399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316622.46000000002</v>
      </c>
      <c r="E20" s="192">
        <v>316781.89</v>
      </c>
      <c r="F20" s="71">
        <f t="shared" si="1"/>
        <v>100.05035334511645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16979</v>
      </c>
      <c r="E21" s="192">
        <v>16979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7762.55</v>
      </c>
      <c r="E22" s="192">
        <v>9534.39</v>
      </c>
      <c r="F22" s="71">
        <f t="shared" si="1"/>
        <v>122.82548904676942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500.34</v>
      </c>
      <c r="E23" s="192">
        <v>500.34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4251.76</v>
      </c>
      <c r="E24" s="192">
        <v>3618.86</v>
      </c>
      <c r="F24" s="71">
        <f t="shared" si="1"/>
        <v>85.114399683895613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25059.09</v>
      </c>
      <c r="E25" s="192">
        <v>22905.02</v>
      </c>
      <c r="F25" s="71">
        <f t="shared" si="1"/>
        <v>91.404037417160794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75041.539999999994</v>
      </c>
      <c r="E26" s="192">
        <v>75964.289999999994</v>
      </c>
      <c r="F26" s="71">
        <f t="shared" si="1"/>
        <v>101.22965226992943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351992.56</v>
      </c>
      <c r="E28" s="192">
        <v>394520.63</v>
      </c>
      <c r="F28" s="71">
        <f t="shared" si="1"/>
        <v>112.08209343970226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134.38</v>
      </c>
      <c r="E29" s="79">
        <f t="shared" si="6"/>
        <v>98.54000000000002</v>
      </c>
      <c r="F29" s="71">
        <f t="shared" si="1"/>
        <v>73.329364488763233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286.68</v>
      </c>
      <c r="E30" s="192">
        <v>286.68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152.30000000000001</v>
      </c>
      <c r="E34" s="192">
        <v>188.14</v>
      </c>
      <c r="F34" s="71">
        <f t="shared" si="1"/>
        <v>123.53250164149702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137572.22</v>
      </c>
      <c r="E35" s="79">
        <f t="shared" si="7"/>
        <v>141320.5</v>
      </c>
      <c r="F35" s="71">
        <f t="shared" si="1"/>
        <v>102.72459076403652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235015.57</v>
      </c>
      <c r="E36" s="192">
        <v>261158.46</v>
      </c>
      <c r="F36" s="71">
        <f t="shared" si="1"/>
        <v>111.12389702520559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97443.35</v>
      </c>
      <c r="E40" s="192">
        <v>119837.96</v>
      </c>
      <c r="F40" s="71">
        <f t="shared" si="1"/>
        <v>122.98218400742584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73258.09</v>
      </c>
      <c r="E54" s="192">
        <v>79418.259999999995</v>
      </c>
      <c r="F54" s="71">
        <f t="shared" si="1"/>
        <v>108.40885969044511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73258.09</v>
      </c>
      <c r="E55" s="192">
        <v>79418.259999999995</v>
      </c>
      <c r="F55" s="71">
        <f t="shared" si="1"/>
        <v>108.40885969044511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201683.81</v>
      </c>
      <c r="E56" s="79">
        <f t="shared" si="11"/>
        <v>180786.37</v>
      </c>
      <c r="F56" s="71">
        <f t="shared" si="1"/>
        <v>89.638513869804427</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201683.81</v>
      </c>
      <c r="E57" s="192">
        <v>180786.37</v>
      </c>
      <c r="F57" s="71">
        <f t="shared" si="1"/>
        <v>89.638513869804427</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403894.97000000003</v>
      </c>
      <c r="E69" s="79">
        <f>E70+E82+E88+E119+E135+E147+E165+E171</f>
        <v>269685.53000000003</v>
      </c>
      <c r="F69" s="71">
        <f t="shared" si="1"/>
        <v>66.771202919412445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67054.67</v>
      </c>
      <c r="E70" s="79">
        <f t="shared" si="12"/>
        <v>3515.2</v>
      </c>
      <c r="F70" s="71">
        <f t="shared" si="1"/>
        <v>5.2422896123416907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66584.67</v>
      </c>
      <c r="E71" s="79">
        <f t="shared" si="13"/>
        <v>3515.2</v>
      </c>
      <c r="F71" s="71">
        <f t="shared" si="1"/>
        <v>5.2792932667534433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66584.67</v>
      </c>
      <c r="E73" s="192">
        <v>3515.2</v>
      </c>
      <c r="F73" s="71">
        <f t="shared" si="1"/>
        <v>5.2792932667534433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470</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1060.48</v>
      </c>
      <c r="E82" s="79">
        <f>SUM(E83:E85)-E86+E87</f>
        <v>259.68</v>
      </c>
      <c r="F82" s="71">
        <f t="shared" si="1"/>
        <v>24.487024743512372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1060.48</v>
      </c>
      <c r="E87" s="192">
        <v>259.68</v>
      </c>
      <c r="F87" s="71">
        <f t="shared" si="1"/>
        <v>24.487024743512372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168099.46000000002</v>
      </c>
      <c r="E147" s="79">
        <f t="shared" si="24"/>
        <v>261432.81</v>
      </c>
      <c r="F147" s="71">
        <f t="shared" si="1"/>
        <v>155.52269471894792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164418.48000000001</v>
      </c>
      <c r="E150" s="79">
        <f t="shared" si="25"/>
        <v>179551.65</v>
      </c>
      <c r="F150" s="71">
        <f t="shared" si="1"/>
        <v>109.20405662429187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164418.48000000001</v>
      </c>
      <c r="E156" s="192">
        <v>179551.65</v>
      </c>
      <c r="F156" s="71">
        <f t="shared" si="1"/>
        <v>109.20405662429187</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2419.58</v>
      </c>
      <c r="E160" s="192">
        <v>1785.42</v>
      </c>
      <c r="F160" s="71">
        <f t="shared" si="1"/>
        <v>73.7904925648253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1261.4000000000001</v>
      </c>
      <c r="E161" s="192">
        <v>2139.34</v>
      </c>
      <c r="F161" s="71">
        <f t="shared" si="1"/>
        <v>169.60044395116537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77956.399999999994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5028.04</v>
      </c>
      <c r="E165" s="79">
        <f t="shared" si="26"/>
        <v>4477.84</v>
      </c>
      <c r="F165" s="71">
        <f t="shared" si="1"/>
        <v>89.057366289846541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5028.04</v>
      </c>
      <c r="E167" s="192">
        <v>4477.84</v>
      </c>
      <c r="F167" s="71">
        <f t="shared" si="1"/>
        <v>89.057366289846541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162652.32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162652.32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2143683.21</v>
      </c>
      <c r="E176" s="79">
        <f>E177+E251</f>
        <v>2340288.7400000002</v>
      </c>
      <c r="F176" s="71">
        <f t="shared" si="1"/>
        <v>109.17138918114679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256018.5</v>
      </c>
      <c r="E177" s="79">
        <f>E178+E197+E203+E219+E247+E248</f>
        <v>206632.47</v>
      </c>
      <c r="F177" s="71">
        <f t="shared" si="1"/>
        <v>80.709976036887966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194381.81</v>
      </c>
      <c r="E178" s="79">
        <f>SUM(E179:E181)+E185+E186+SUM(E194:E196)</f>
        <v>206632.47</v>
      </c>
      <c r="F178" s="71">
        <f t="shared" si="1"/>
        <v>106.30236954785018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176766.53</v>
      </c>
      <c r="E179" s="192">
        <v>186560.61</v>
      </c>
      <c r="F179" s="71">
        <f t="shared" si="1"/>
        <v>105.54068691623917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17419.45</v>
      </c>
      <c r="E180" s="192">
        <v>19534.29</v>
      </c>
      <c r="F180" s="71">
        <f t="shared" si="1"/>
        <v>112.14068182405299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195.83</v>
      </c>
      <c r="E181" s="79">
        <f t="shared" si="28"/>
        <v>12.53</v>
      </c>
      <c r="F181" s="71">
        <f t="shared" si="1"/>
        <v>6.3984067813920227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195.83</v>
      </c>
      <c r="E184" s="192">
        <v>12.53</v>
      </c>
      <c r="F184" s="71">
        <f t="shared" si="1"/>
        <v>6.3984067813920227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328">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525.04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328">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52604.21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28">
        <v>0</v>
      </c>
      <c r="E198" s="328">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8">
        <v>0</v>
      </c>
      <c r="E199" s="328">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8">
        <v>0</v>
      </c>
      <c r="E200" s="328">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8">
        <v>0</v>
      </c>
      <c r="E201" s="328">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8">
        <v>52604.21</v>
      </c>
      <c r="E202" s="328">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8">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9032.48</v>
      </c>
      <c r="E247" s="328">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328">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328">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1887664.71</v>
      </c>
      <c r="E251" s="79">
        <f>+E252+E255-E264+E274+E291</f>
        <v>2133656.27</v>
      </c>
      <c r="F251" s="71">
        <f t="shared" si="1"/>
        <v>113.03152825270544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1739788.24</v>
      </c>
      <c r="E252" s="79">
        <f>E253-E254</f>
        <v>2070603.21</v>
      </c>
      <c r="F252" s="71">
        <f t="shared" si="1"/>
        <v>119.01466870473844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1739788.24</v>
      </c>
      <c r="E253" s="192">
        <v>2070603.21</v>
      </c>
      <c r="F253" s="71">
        <f t="shared" si="1"/>
        <v>119.01466870473844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-25251.030000000006</v>
      </c>
      <c r="E255" s="79">
        <f>E256-E260</f>
        <v>-124901.19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48417.54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48417.54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73668.570000000007</v>
      </c>
      <c r="E260" s="79">
        <f>SUM(E261:E263)</f>
        <v>124901.19</v>
      </c>
      <c r="F260" s="71">
        <f t="shared" si="1"/>
        <v>169.54474615158134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59976.06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73668.570000000007</v>
      </c>
      <c r="E262" s="192">
        <v>64925.13</v>
      </c>
      <c r="F262" s="71">
        <f t="shared" si="1"/>
        <v>88.131383573754704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168099.46000000002</v>
      </c>
      <c r="E274" s="79">
        <f>SUM(E275:E277)+SUM(E286:E290)</f>
        <v>183476.41</v>
      </c>
      <c r="F274" s="71">
        <f t="shared" si="1"/>
        <v>109.14753087249653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328">
        <v>0</v>
      </c>
      <c r="E275" s="328">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28">
        <v>0</v>
      </c>
      <c r="E276" s="328">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164418.48000000001</v>
      </c>
      <c r="E277" s="79">
        <f>SUM(E278:E285)</f>
        <v>179551.65</v>
      </c>
      <c r="F277" s="71">
        <f t="shared" si="39"/>
        <v>109.20405662429187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28">
        <v>0</v>
      </c>
      <c r="E278" s="328">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8">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8">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8">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8">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8">
        <v>164418.48000000001</v>
      </c>
      <c r="E283" s="328">
        <v>179551.65</v>
      </c>
      <c r="F283" s="71">
        <f t="shared" si="39"/>
        <v>109.20405662429187</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8">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8">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8">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8">
        <v>2419.58</v>
      </c>
      <c r="E287" s="328">
        <v>1785.42</v>
      </c>
      <c r="F287" s="71">
        <f t="shared" si="39"/>
        <v>73.7904925648253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8">
        <v>1261.4000000000001</v>
      </c>
      <c r="E288" s="328">
        <v>2139.34</v>
      </c>
      <c r="F288" s="71">
        <f t="shared" si="39"/>
        <v>169.60044395116537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8">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8">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5028.04</v>
      </c>
      <c r="E291" s="79">
        <f>SUM(E292:E295)</f>
        <v>4477.84</v>
      </c>
      <c r="F291" s="71">
        <f t="shared" si="1"/>
        <v>89.057366289846541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28">
        <v>0</v>
      </c>
      <c r="E292" s="328">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8">
        <v>5028.04</v>
      </c>
      <c r="E293" s="328">
        <v>4477.84</v>
      </c>
      <c r="F293" s="71">
        <f t="shared" ref="F293:F295" si="40">IF(D293&gt;0,IF(E293/D293&gt;=100,"&gt;&gt;100",E293/D293*100),"-")</f>
        <v>89.057366289846541</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8">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8">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11347.8</v>
      </c>
      <c r="E297" s="79">
        <f t="shared" si="42"/>
        <v>326343.15000000002</v>
      </c>
      <c r="F297" s="71">
        <f t="shared" si="1"/>
        <v>2875.8274731666052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11347.8</v>
      </c>
      <c r="E298" s="193">
        <v>326343.15000000002</v>
      </c>
      <c r="F298" s="75">
        <f t="shared" si="1"/>
        <v>2875.8274731666052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236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168099.46</v>
      </c>
      <c r="E303" s="192">
        <v>261196.81</v>
      </c>
      <c r="F303" s="71">
        <f t="shared" si="43"/>
        <v>155.38230164451451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5028.04</v>
      </c>
      <c r="E306" s="192">
        <v>4477.84</v>
      </c>
      <c r="F306" s="71">
        <f t="shared" si="43"/>
        <v>89.057366289846541</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1060.48</v>
      </c>
      <c r="E308" s="192">
        <v>259.68</v>
      </c>
      <c r="F308" s="71">
        <f t="shared" si="43"/>
        <v>24.487024743512372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8">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8">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8">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8">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8">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8">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8">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8">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77956.399999999994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194381.81</v>
      </c>
      <c r="E337" s="192">
        <v>206632.47</v>
      </c>
      <c r="F337" s="71">
        <f t="shared" si="43"/>
        <v>106.30236954785018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52604.21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8">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7972</v>
      </c>
      <c r="E367" s="192">
        <v>0</v>
      </c>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1060.48</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11347.8</v>
      </c>
      <c r="E392" s="288">
        <v>11347.8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288">
        <v>314995.34999999998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64 E365:E396">
    <cfRule type="cellIs" dxfId="20" priority="2" operator="lessThan">
      <formula>0</formula>
    </cfRule>
  </conditionalFormatting>
  <conditionalFormatting sqref="E397">
    <cfRule type="cellIs" dxfId="19" priority="3" operator="lessThan">
      <formula>-0.001</formula>
    </cfRule>
  </conditionalFormatting>
  <conditionalFormatting sqref="D365:D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2610907.73</v>
      </c>
      <c r="E114" s="60">
        <f t="shared" si="22"/>
        <v>3476211.3000000003</v>
      </c>
      <c r="F114" s="45">
        <f t="shared" si="1"/>
        <v>133.14186710075734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2417699.31</v>
      </c>
      <c r="E115" s="60">
        <f t="shared" si="23"/>
        <v>3276230.64</v>
      </c>
      <c r="F115" s="45">
        <f t="shared" si="1"/>
        <v>135.51026078590394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2417699.31</v>
      </c>
      <c r="E117" s="194">
        <v>3276230.64</v>
      </c>
      <c r="F117" s="45">
        <f t="shared" si="1"/>
        <v>135.51026078590394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192082.49</v>
      </c>
      <c r="E126" s="194">
        <v>126205.66</v>
      </c>
      <c r="F126" s="45">
        <f t="shared" si="1"/>
        <v>65.703885866952277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73775</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1125.93</v>
      </c>
      <c r="E128" s="194">
        <v>0</v>
      </c>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2610907.73</v>
      </c>
      <c r="E141" s="81">
        <f t="shared" si="28"/>
        <v>3476211.3000000003</v>
      </c>
      <c r="F141" s="61">
        <f t="shared" si="1"/>
        <v>133.14186710075734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101507.34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101507.34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101507.34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101507.34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259286.78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3356252.4600000004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2923825.3100000005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2288394.7799999998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505446.31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768.74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14972.49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2063.6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112179.39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427107.17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5319.98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3408906.7700000005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2911574.6500000004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9">
        <v>2278600.7000000002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29">
        <v>503331.47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29">
        <v>952.04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9">
        <v>14447.45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9">
        <v>2063.6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9">
        <v>112179.39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9">
        <v>479711.38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17620.740000000002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206632.46999999974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206632.47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206632.47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36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13650</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Horvat</cp:lastModifiedBy>
  <cp:lastPrinted>2026-01-30T06:15:39Z</cp:lastPrinted>
  <dcterms:created xsi:type="dcterms:W3CDTF">2022-04-01T05:14:30Z</dcterms:created>
  <dcterms:modified xsi:type="dcterms:W3CDTF">2026-02-04T10:17:49Z</dcterms:modified>
</cp:coreProperties>
</file>